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25" windowHeight="10425"/>
  </bookViews>
  <sheets>
    <sheet name="NIV.2" sheetId="5" r:id="rId1"/>
    <sheet name="NIV.3" sheetId="6" r:id="rId2"/>
    <sheet name="NIV.4" sheetId="7" r:id="rId3"/>
    <sheet name="NIV.6" sheetId="8" r:id="rId4"/>
  </sheets>
  <externalReferences>
    <externalReference r:id="rId5"/>
  </externalReferences>
  <definedNames>
    <definedName name="_xlnm.Print_Area" localSheetId="0">NIV.2!$A$1:$R$30</definedName>
    <definedName name="_xlnm.Print_Area" localSheetId="1">NIV.3!$A$1:$R$30</definedName>
    <definedName name="_xlnm.Print_Area" localSheetId="2">NIV.4!$A$1:$R$60</definedName>
    <definedName name="_xlnm.Print_Area" localSheetId="3">NIV.6!$B$1:$R$46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8" i="8"/>
  <c r="Y91"/>
  <c r="Y92"/>
  <c r="AE92"/>
  <c r="J78"/>
  <c r="X91"/>
  <c r="X92"/>
  <c r="AD92"/>
  <c r="H78"/>
  <c r="W91"/>
  <c r="W92"/>
  <c r="AC92"/>
  <c r="F78"/>
  <c r="V91"/>
  <c r="V92"/>
  <c r="AB92"/>
  <c r="D78"/>
  <c r="U91"/>
  <c r="U92"/>
  <c r="AA92"/>
  <c r="N78"/>
  <c r="Z92"/>
  <c r="AE91"/>
  <c r="AD91"/>
  <c r="AC91"/>
  <c r="AB91"/>
  <c r="AA91"/>
  <c r="Z91"/>
  <c r="C91"/>
  <c r="T91"/>
  <c r="S91"/>
  <c r="R91"/>
  <c r="E91"/>
  <c r="G91"/>
  <c r="I91"/>
  <c r="K91"/>
  <c r="M91"/>
  <c r="Q91"/>
  <c r="D91"/>
  <c r="F91"/>
  <c r="H91"/>
  <c r="J91"/>
  <c r="L91"/>
  <c r="P91"/>
  <c r="Z89"/>
  <c r="Z90"/>
  <c r="AF90"/>
  <c r="X89"/>
  <c r="X90"/>
  <c r="AD90"/>
  <c r="W89"/>
  <c r="W90"/>
  <c r="AC90"/>
  <c r="V89"/>
  <c r="V90"/>
  <c r="AB90"/>
  <c r="U89"/>
  <c r="U90"/>
  <c r="AA90"/>
  <c r="Y90"/>
  <c r="AF89"/>
  <c r="AD89"/>
  <c r="AC89"/>
  <c r="AB89"/>
  <c r="AA89"/>
  <c r="Y89"/>
  <c r="C89"/>
  <c r="T89"/>
  <c r="S89"/>
  <c r="R89"/>
  <c r="E89"/>
  <c r="G89"/>
  <c r="I89"/>
  <c r="K89"/>
  <c r="O89"/>
  <c r="Q89"/>
  <c r="D89"/>
  <c r="F89"/>
  <c r="H89"/>
  <c r="J89"/>
  <c r="N89"/>
  <c r="P89"/>
  <c r="Z87"/>
  <c r="Z88"/>
  <c r="AF88"/>
  <c r="Y87"/>
  <c r="Y88"/>
  <c r="AE88"/>
  <c r="W87"/>
  <c r="W88"/>
  <c r="AC88"/>
  <c r="V87"/>
  <c r="V88"/>
  <c r="AB88"/>
  <c r="U87"/>
  <c r="U88"/>
  <c r="AA88"/>
  <c r="X88"/>
  <c r="AF87"/>
  <c r="AE87"/>
  <c r="AC87"/>
  <c r="AB87"/>
  <c r="AA87"/>
  <c r="X87"/>
  <c r="C87"/>
  <c r="T87"/>
  <c r="S87"/>
  <c r="R87"/>
  <c r="E87"/>
  <c r="G87"/>
  <c r="I87"/>
  <c r="M87"/>
  <c r="O87"/>
  <c r="Q87"/>
  <c r="D87"/>
  <c r="F87"/>
  <c r="H87"/>
  <c r="L87"/>
  <c r="N87"/>
  <c r="P87"/>
  <c r="Z85"/>
  <c r="Z86"/>
  <c r="AF86"/>
  <c r="Y85"/>
  <c r="Y86"/>
  <c r="AE86"/>
  <c r="X85"/>
  <c r="X86"/>
  <c r="AD86"/>
  <c r="V85"/>
  <c r="V86"/>
  <c r="AB86"/>
  <c r="U85"/>
  <c r="U86"/>
  <c r="AA86"/>
  <c r="W86"/>
  <c r="AF85"/>
  <c r="AE85"/>
  <c r="AD85"/>
  <c r="AB85"/>
  <c r="AA85"/>
  <c r="W85"/>
  <c r="C85"/>
  <c r="T85"/>
  <c r="S85"/>
  <c r="R85"/>
  <c r="E85"/>
  <c r="G85"/>
  <c r="K85"/>
  <c r="M85"/>
  <c r="O85"/>
  <c r="Q85"/>
  <c r="D85"/>
  <c r="F85"/>
  <c r="J85"/>
  <c r="L85"/>
  <c r="N85"/>
  <c r="P85"/>
  <c r="Z83"/>
  <c r="Z84"/>
  <c r="AF84"/>
  <c r="Y83"/>
  <c r="Y84"/>
  <c r="AE84"/>
  <c r="X83"/>
  <c r="X84"/>
  <c r="AD84"/>
  <c r="W83"/>
  <c r="W84"/>
  <c r="AC84"/>
  <c r="U83"/>
  <c r="U84"/>
  <c r="AA84"/>
  <c r="V84"/>
  <c r="AF83"/>
  <c r="AE83"/>
  <c r="AD83"/>
  <c r="AC83"/>
  <c r="AA83"/>
  <c r="V83"/>
  <c r="C83"/>
  <c r="T83"/>
  <c r="S83"/>
  <c r="R83"/>
  <c r="E83"/>
  <c r="I83"/>
  <c r="K83"/>
  <c r="M83"/>
  <c r="O83"/>
  <c r="Q83"/>
  <c r="D83"/>
  <c r="H83"/>
  <c r="J83"/>
  <c r="L83"/>
  <c r="N83"/>
  <c r="P83"/>
  <c r="Z81"/>
  <c r="Z82"/>
  <c r="AF82"/>
  <c r="Y81"/>
  <c r="Y82"/>
  <c r="AE82"/>
  <c r="X81"/>
  <c r="X82"/>
  <c r="AD82"/>
  <c r="W81"/>
  <c r="W82"/>
  <c r="AC82"/>
  <c r="V81"/>
  <c r="V82"/>
  <c r="AB82"/>
  <c r="U82"/>
  <c r="AF81"/>
  <c r="AE81"/>
  <c r="AD81"/>
  <c r="AC81"/>
  <c r="AB81"/>
  <c r="U81"/>
  <c r="AA81"/>
  <c r="C81"/>
  <c r="T81"/>
  <c r="S81"/>
  <c r="R81"/>
  <c r="G81"/>
  <c r="I81"/>
  <c r="K81"/>
  <c r="M81"/>
  <c r="O81"/>
  <c r="Q81"/>
  <c r="F81"/>
  <c r="H81"/>
  <c r="J81"/>
  <c r="L81"/>
  <c r="N81"/>
  <c r="P81"/>
  <c r="N79"/>
  <c r="L79"/>
  <c r="J79"/>
  <c r="H79"/>
  <c r="F79"/>
  <c r="D79"/>
  <c r="AA76"/>
  <c r="AA77"/>
  <c r="AG77"/>
  <c r="Z76"/>
  <c r="Z77"/>
  <c r="AF77"/>
  <c r="Y76"/>
  <c r="Y77"/>
  <c r="AE77"/>
  <c r="X76"/>
  <c r="X77"/>
  <c r="AD77"/>
  <c r="W76"/>
  <c r="W77"/>
  <c r="AC77"/>
  <c r="AB77"/>
  <c r="AG76"/>
  <c r="AF76"/>
  <c r="AE76"/>
  <c r="AD76"/>
  <c r="AC76"/>
  <c r="AB76"/>
  <c r="C76"/>
  <c r="V76"/>
  <c r="F76"/>
  <c r="J76"/>
  <c r="L76"/>
  <c r="R76"/>
  <c r="D61"/>
  <c r="W66"/>
  <c r="W67"/>
  <c r="AC66"/>
  <c r="D66"/>
  <c r="H61"/>
  <c r="Y66"/>
  <c r="Y67"/>
  <c r="AE66"/>
  <c r="H66"/>
  <c r="J61"/>
  <c r="Z66"/>
  <c r="Z67"/>
  <c r="AF66"/>
  <c r="J66"/>
  <c r="L61"/>
  <c r="AA66"/>
  <c r="AA67"/>
  <c r="AG66"/>
  <c r="L66"/>
  <c r="N61"/>
  <c r="AB66"/>
  <c r="AB67"/>
  <c r="AH66"/>
  <c r="N66"/>
  <c r="R66"/>
  <c r="W70"/>
  <c r="W71"/>
  <c r="AC70"/>
  <c r="D70"/>
  <c r="F61"/>
  <c r="X70"/>
  <c r="X71"/>
  <c r="AD70"/>
  <c r="F70"/>
  <c r="Y70"/>
  <c r="Y71"/>
  <c r="AE70"/>
  <c r="H70"/>
  <c r="AA70"/>
  <c r="AA71"/>
  <c r="AG70"/>
  <c r="L70"/>
  <c r="AB70"/>
  <c r="AB71"/>
  <c r="AH70"/>
  <c r="N70"/>
  <c r="R70"/>
  <c r="W72"/>
  <c r="W73"/>
  <c r="AC72"/>
  <c r="D72"/>
  <c r="X72"/>
  <c r="X73"/>
  <c r="AD72"/>
  <c r="F72"/>
  <c r="Y72"/>
  <c r="Y73"/>
  <c r="AE72"/>
  <c r="H72"/>
  <c r="Z72"/>
  <c r="Z73"/>
  <c r="AF72"/>
  <c r="J72"/>
  <c r="AB72"/>
  <c r="AB73"/>
  <c r="AH72"/>
  <c r="N72"/>
  <c r="R72"/>
  <c r="W74"/>
  <c r="W75"/>
  <c r="AC74"/>
  <c r="D74"/>
  <c r="X74"/>
  <c r="X75"/>
  <c r="AD74"/>
  <c r="F74"/>
  <c r="Y74"/>
  <c r="Y75"/>
  <c r="AE74"/>
  <c r="H74"/>
  <c r="Z74"/>
  <c r="Z75"/>
  <c r="AF74"/>
  <c r="J74"/>
  <c r="AA74"/>
  <c r="AA75"/>
  <c r="AG74"/>
  <c r="L74"/>
  <c r="R74"/>
  <c r="G76"/>
  <c r="K76"/>
  <c r="M76"/>
  <c r="S76"/>
  <c r="U76"/>
  <c r="C66"/>
  <c r="AC67"/>
  <c r="E66"/>
  <c r="AE67"/>
  <c r="I66"/>
  <c r="AF67"/>
  <c r="K66"/>
  <c r="AG67"/>
  <c r="M66"/>
  <c r="AH67"/>
  <c r="O66"/>
  <c r="S66"/>
  <c r="U66"/>
  <c r="C68"/>
  <c r="W68"/>
  <c r="W69"/>
  <c r="AC69"/>
  <c r="E68"/>
  <c r="X68"/>
  <c r="X69"/>
  <c r="AD69"/>
  <c r="G68"/>
  <c r="Z68"/>
  <c r="Z69"/>
  <c r="AF69"/>
  <c r="K68"/>
  <c r="AA68"/>
  <c r="AA69"/>
  <c r="AG69"/>
  <c r="M68"/>
  <c r="AB68"/>
  <c r="AB69"/>
  <c r="AH69"/>
  <c r="O68"/>
  <c r="S68"/>
  <c r="U68"/>
  <c r="C70"/>
  <c r="AC71"/>
  <c r="E70"/>
  <c r="AD71"/>
  <c r="G70"/>
  <c r="AE71"/>
  <c r="I70"/>
  <c r="AG71"/>
  <c r="M70"/>
  <c r="AH71"/>
  <c r="O70"/>
  <c r="S70"/>
  <c r="U70"/>
  <c r="C72"/>
  <c r="AC73"/>
  <c r="E72"/>
  <c r="AD73"/>
  <c r="G72"/>
  <c r="AE73"/>
  <c r="I72"/>
  <c r="AF73"/>
  <c r="K72"/>
  <c r="AH73"/>
  <c r="O72"/>
  <c r="S72"/>
  <c r="U72"/>
  <c r="C74"/>
  <c r="AC75"/>
  <c r="E74"/>
  <c r="AD75"/>
  <c r="G74"/>
  <c r="AE75"/>
  <c r="I74"/>
  <c r="AF75"/>
  <c r="K74"/>
  <c r="AG75"/>
  <c r="M74"/>
  <c r="S74"/>
  <c r="U74"/>
  <c r="T76"/>
  <c r="AB75"/>
  <c r="AB74"/>
  <c r="V74"/>
  <c r="C64"/>
  <c r="X64"/>
  <c r="X65"/>
  <c r="AD65"/>
  <c r="G64"/>
  <c r="Y64"/>
  <c r="Y65"/>
  <c r="AE65"/>
  <c r="I64"/>
  <c r="Z64"/>
  <c r="Z65"/>
  <c r="AF65"/>
  <c r="K64"/>
  <c r="AA64"/>
  <c r="AA65"/>
  <c r="AG65"/>
  <c r="M64"/>
  <c r="AB64"/>
  <c r="AB65"/>
  <c r="AH65"/>
  <c r="O64"/>
  <c r="S64"/>
  <c r="U64"/>
  <c r="T74"/>
  <c r="AA73"/>
  <c r="AA72"/>
  <c r="V72"/>
  <c r="T72"/>
  <c r="Q72"/>
  <c r="Z71"/>
  <c r="Z70"/>
  <c r="V70"/>
  <c r="T70"/>
  <c r="Q70"/>
  <c r="Y69"/>
  <c r="AH68"/>
  <c r="AG68"/>
  <c r="AF68"/>
  <c r="AD68"/>
  <c r="AC68"/>
  <c r="Y68"/>
  <c r="V68"/>
  <c r="T68"/>
  <c r="N68"/>
  <c r="L68"/>
  <c r="J68"/>
  <c r="F68"/>
  <c r="D68"/>
  <c r="X67"/>
  <c r="X66"/>
  <c r="V66"/>
  <c r="T66"/>
  <c r="Q66"/>
  <c r="W65"/>
  <c r="AH64"/>
  <c r="AG64"/>
  <c r="AF64"/>
  <c r="AE64"/>
  <c r="AD64"/>
  <c r="W64"/>
  <c r="AC64"/>
  <c r="V64"/>
  <c r="T64"/>
  <c r="N64"/>
  <c r="L64"/>
  <c r="J64"/>
  <c r="H64"/>
  <c r="F64"/>
  <c r="N62"/>
  <c r="L62"/>
  <c r="J62"/>
  <c r="H62"/>
  <c r="F62"/>
  <c r="D62"/>
  <c r="L46"/>
  <c r="Y59"/>
  <c r="Y60"/>
  <c r="AE60"/>
  <c r="J46"/>
  <c r="X59"/>
  <c r="X60"/>
  <c r="AD60"/>
  <c r="H46"/>
  <c r="W59"/>
  <c r="W60"/>
  <c r="AC60"/>
  <c r="F46"/>
  <c r="V59"/>
  <c r="V60"/>
  <c r="AB60"/>
  <c r="D46"/>
  <c r="U59"/>
  <c r="U60"/>
  <c r="AA60"/>
  <c r="N46"/>
  <c r="Z60"/>
  <c r="AE59"/>
  <c r="AD59"/>
  <c r="AC59"/>
  <c r="AB59"/>
  <c r="AA59"/>
  <c r="Z59"/>
  <c r="C59"/>
  <c r="T59"/>
  <c r="S59"/>
  <c r="R59"/>
  <c r="E59"/>
  <c r="G59"/>
  <c r="I59"/>
  <c r="K59"/>
  <c r="M59"/>
  <c r="Q59"/>
  <c r="D59"/>
  <c r="F59"/>
  <c r="H59"/>
  <c r="J59"/>
  <c r="L59"/>
  <c r="P59"/>
  <c r="Z57"/>
  <c r="Z58"/>
  <c r="AF58"/>
  <c r="X57"/>
  <c r="X58"/>
  <c r="AD58"/>
  <c r="W57"/>
  <c r="W58"/>
  <c r="AC58"/>
  <c r="V57"/>
  <c r="V58"/>
  <c r="AB58"/>
  <c r="U57"/>
  <c r="U58"/>
  <c r="AA58"/>
  <c r="Y58"/>
  <c r="AF57"/>
  <c r="AD57"/>
  <c r="AC57"/>
  <c r="AB57"/>
  <c r="AA57"/>
  <c r="Y57"/>
  <c r="C57"/>
  <c r="T57"/>
  <c r="S57"/>
  <c r="R57"/>
  <c r="E57"/>
  <c r="G57"/>
  <c r="I57"/>
  <c r="K57"/>
  <c r="O57"/>
  <c r="Q57"/>
  <c r="D57"/>
  <c r="F57"/>
  <c r="H57"/>
  <c r="J57"/>
  <c r="N57"/>
  <c r="P57"/>
  <c r="Z55"/>
  <c r="Z56"/>
  <c r="AF56"/>
  <c r="Y55"/>
  <c r="Y56"/>
  <c r="AE56"/>
  <c r="W55"/>
  <c r="W56"/>
  <c r="AC56"/>
  <c r="V55"/>
  <c r="V56"/>
  <c r="AB56"/>
  <c r="U55"/>
  <c r="U56"/>
  <c r="AA56"/>
  <c r="X56"/>
  <c r="AF55"/>
  <c r="AE55"/>
  <c r="AC55"/>
  <c r="AB55"/>
  <c r="AA55"/>
  <c r="X55"/>
  <c r="C55"/>
  <c r="T55"/>
  <c r="D55"/>
  <c r="F55"/>
  <c r="L55"/>
  <c r="N55"/>
  <c r="P55"/>
  <c r="V49"/>
  <c r="V50"/>
  <c r="AB49"/>
  <c r="F49"/>
  <c r="W49"/>
  <c r="W50"/>
  <c r="AC49"/>
  <c r="H49"/>
  <c r="X49"/>
  <c r="X50"/>
  <c r="AD49"/>
  <c r="J49"/>
  <c r="Y49"/>
  <c r="Y50"/>
  <c r="AE49"/>
  <c r="L49"/>
  <c r="Z49"/>
  <c r="Z50"/>
  <c r="AF49"/>
  <c r="N49"/>
  <c r="P49"/>
  <c r="U51"/>
  <c r="U52"/>
  <c r="AA51"/>
  <c r="D51"/>
  <c r="W51"/>
  <c r="W52"/>
  <c r="AC51"/>
  <c r="H51"/>
  <c r="X51"/>
  <c r="X52"/>
  <c r="AD51"/>
  <c r="J51"/>
  <c r="Y51"/>
  <c r="Y52"/>
  <c r="AE51"/>
  <c r="L51"/>
  <c r="Z51"/>
  <c r="Z52"/>
  <c r="AF51"/>
  <c r="N51"/>
  <c r="P51"/>
  <c r="U53"/>
  <c r="U54"/>
  <c r="AA53"/>
  <c r="D53"/>
  <c r="V53"/>
  <c r="V54"/>
  <c r="AB53"/>
  <c r="F53"/>
  <c r="Y53"/>
  <c r="Y54"/>
  <c r="AE53"/>
  <c r="L53"/>
  <c r="Z53"/>
  <c r="Z54"/>
  <c r="AF53"/>
  <c r="N53"/>
  <c r="P53"/>
  <c r="E55"/>
  <c r="G55"/>
  <c r="M55"/>
  <c r="O55"/>
  <c r="Q55"/>
  <c r="S55"/>
  <c r="C49"/>
  <c r="AB50"/>
  <c r="G49"/>
  <c r="AC50"/>
  <c r="I49"/>
  <c r="AD50"/>
  <c r="K49"/>
  <c r="AE50"/>
  <c r="M49"/>
  <c r="AF50"/>
  <c r="O49"/>
  <c r="Q49"/>
  <c r="S49"/>
  <c r="C51"/>
  <c r="AA52"/>
  <c r="E51"/>
  <c r="AD52"/>
  <c r="K51"/>
  <c r="AE52"/>
  <c r="M51"/>
  <c r="AF52"/>
  <c r="O51"/>
  <c r="Q51"/>
  <c r="S51"/>
  <c r="C53"/>
  <c r="AA54"/>
  <c r="E53"/>
  <c r="AB54"/>
  <c r="G53"/>
  <c r="AE54"/>
  <c r="M53"/>
  <c r="AF54"/>
  <c r="O53"/>
  <c r="Q53"/>
  <c r="S53"/>
  <c r="R55"/>
  <c r="X53"/>
  <c r="X54"/>
  <c r="AD54"/>
  <c r="W54"/>
  <c r="AD53"/>
  <c r="W53"/>
  <c r="T53"/>
  <c r="R53"/>
  <c r="AC52"/>
  <c r="V52"/>
  <c r="V51"/>
  <c r="T51"/>
  <c r="R51"/>
  <c r="U50"/>
  <c r="U49"/>
  <c r="AA49"/>
  <c r="T49"/>
  <c r="R49"/>
  <c r="N47"/>
  <c r="L47"/>
  <c r="J47"/>
  <c r="H47"/>
  <c r="F47"/>
  <c r="D47"/>
  <c r="L31"/>
  <c r="Y44"/>
  <c r="Y45"/>
  <c r="AE45"/>
  <c r="J31"/>
  <c r="X44"/>
  <c r="X45"/>
  <c r="AD45"/>
  <c r="H31"/>
  <c r="W44"/>
  <c r="W45"/>
  <c r="AC45"/>
  <c r="F31"/>
  <c r="V44"/>
  <c r="V45"/>
  <c r="AB45"/>
  <c r="D31"/>
  <c r="U44"/>
  <c r="U45"/>
  <c r="AA45"/>
  <c r="N31"/>
  <c r="Z45"/>
  <c r="AE44"/>
  <c r="AD44"/>
  <c r="AC44"/>
  <c r="AB44"/>
  <c r="AA44"/>
  <c r="Z44"/>
  <c r="C44"/>
  <c r="T44"/>
  <c r="S44"/>
  <c r="R44"/>
  <c r="E44"/>
  <c r="G44"/>
  <c r="I44"/>
  <c r="K44"/>
  <c r="M44"/>
  <c r="Q44"/>
  <c r="D44"/>
  <c r="F44"/>
  <c r="H44"/>
  <c r="J44"/>
  <c r="L44"/>
  <c r="P44"/>
  <c r="Z42"/>
  <c r="Z43"/>
  <c r="AF43"/>
  <c r="X42"/>
  <c r="X43"/>
  <c r="AD43"/>
  <c r="W42"/>
  <c r="W43"/>
  <c r="AC43"/>
  <c r="V42"/>
  <c r="V43"/>
  <c r="AB43"/>
  <c r="U42"/>
  <c r="U43"/>
  <c r="AA43"/>
  <c r="Y43"/>
  <c r="AF42"/>
  <c r="AD42"/>
  <c r="AC42"/>
  <c r="AB42"/>
  <c r="AA42"/>
  <c r="Y42"/>
  <c r="C42"/>
  <c r="T42"/>
  <c r="S42"/>
  <c r="R42"/>
  <c r="E42"/>
  <c r="G42"/>
  <c r="I42"/>
  <c r="K42"/>
  <c r="O42"/>
  <c r="Q42"/>
  <c r="D42"/>
  <c r="F42"/>
  <c r="H42"/>
  <c r="J42"/>
  <c r="N42"/>
  <c r="P42"/>
  <c r="Z40"/>
  <c r="Z41"/>
  <c r="AF41"/>
  <c r="Y40"/>
  <c r="Y41"/>
  <c r="AE41"/>
  <c r="W40"/>
  <c r="W41"/>
  <c r="AC41"/>
  <c r="V40"/>
  <c r="V41"/>
  <c r="AB41"/>
  <c r="U40"/>
  <c r="U41"/>
  <c r="AA41"/>
  <c r="X41"/>
  <c r="AF40"/>
  <c r="AE40"/>
  <c r="AC40"/>
  <c r="AB40"/>
  <c r="AA40"/>
  <c r="X40"/>
  <c r="C40"/>
  <c r="T40"/>
  <c r="D40"/>
  <c r="F40"/>
  <c r="H40"/>
  <c r="L40"/>
  <c r="N40"/>
  <c r="P40"/>
  <c r="V34"/>
  <c r="V35"/>
  <c r="AB34"/>
  <c r="F34"/>
  <c r="W34"/>
  <c r="W35"/>
  <c r="AC34"/>
  <c r="H34"/>
  <c r="X34"/>
  <c r="X35"/>
  <c r="AD34"/>
  <c r="J34"/>
  <c r="Y34"/>
  <c r="Y35"/>
  <c r="AE34"/>
  <c r="L34"/>
  <c r="Z34"/>
  <c r="Z35"/>
  <c r="AF34"/>
  <c r="N34"/>
  <c r="P34"/>
  <c r="U36"/>
  <c r="U37"/>
  <c r="AA36"/>
  <c r="D36"/>
  <c r="W36"/>
  <c r="W37"/>
  <c r="AC36"/>
  <c r="H36"/>
  <c r="X36"/>
  <c r="X37"/>
  <c r="AD36"/>
  <c r="J36"/>
  <c r="Y36"/>
  <c r="Y37"/>
  <c r="AE36"/>
  <c r="L36"/>
  <c r="Z36"/>
  <c r="Z37"/>
  <c r="AF36"/>
  <c r="N36"/>
  <c r="P36"/>
  <c r="U38"/>
  <c r="U39"/>
  <c r="AA38"/>
  <c r="D38"/>
  <c r="V38"/>
  <c r="V39"/>
  <c r="AB38"/>
  <c r="F38"/>
  <c r="X38"/>
  <c r="X39"/>
  <c r="AD38"/>
  <c r="J38"/>
  <c r="Y38"/>
  <c r="Y39"/>
  <c r="AE38"/>
  <c r="L38"/>
  <c r="Z38"/>
  <c r="Z39"/>
  <c r="AF38"/>
  <c r="N38"/>
  <c r="P38"/>
  <c r="E40"/>
  <c r="G40"/>
  <c r="I40"/>
  <c r="M40"/>
  <c r="O40"/>
  <c r="Q40"/>
  <c r="S40"/>
  <c r="C34"/>
  <c r="AB35"/>
  <c r="G34"/>
  <c r="AC35"/>
  <c r="I34"/>
  <c r="AD35"/>
  <c r="K34"/>
  <c r="AE35"/>
  <c r="M34"/>
  <c r="AF35"/>
  <c r="O34"/>
  <c r="Q34"/>
  <c r="S34"/>
  <c r="C36"/>
  <c r="AA37"/>
  <c r="E36"/>
  <c r="AC37"/>
  <c r="I36"/>
  <c r="AD37"/>
  <c r="K36"/>
  <c r="AE37"/>
  <c r="M36"/>
  <c r="AF37"/>
  <c r="O36"/>
  <c r="Q36"/>
  <c r="S36"/>
  <c r="C38"/>
  <c r="AA39"/>
  <c r="E38"/>
  <c r="AB39"/>
  <c r="G38"/>
  <c r="AD39"/>
  <c r="K38"/>
  <c r="AE39"/>
  <c r="M38"/>
  <c r="AF39"/>
  <c r="O38"/>
  <c r="Q38"/>
  <c r="S38"/>
  <c r="R40"/>
  <c r="W39"/>
  <c r="W38"/>
  <c r="T38"/>
  <c r="R38"/>
  <c r="V37"/>
  <c r="V36"/>
  <c r="T36"/>
  <c r="R36"/>
  <c r="U35"/>
  <c r="U34"/>
  <c r="AA34"/>
  <c r="T34"/>
  <c r="R34"/>
  <c r="N32"/>
  <c r="L32"/>
  <c r="J32"/>
  <c r="H32"/>
  <c r="F32"/>
  <c r="D32"/>
  <c r="L16"/>
  <c r="Y29"/>
  <c r="Y30"/>
  <c r="AE30"/>
  <c r="J16"/>
  <c r="X29"/>
  <c r="X30"/>
  <c r="AD30"/>
  <c r="H16"/>
  <c r="W29"/>
  <c r="W30"/>
  <c r="AC30"/>
  <c r="F16"/>
  <c r="V29"/>
  <c r="V30"/>
  <c r="AB30"/>
  <c r="D16"/>
  <c r="U29"/>
  <c r="U30"/>
  <c r="AA30"/>
  <c r="N16"/>
  <c r="Z30"/>
  <c r="AE29"/>
  <c r="AD29"/>
  <c r="AC29"/>
  <c r="AB29"/>
  <c r="AA29"/>
  <c r="Z29"/>
  <c r="C29"/>
  <c r="T29"/>
  <c r="S29"/>
  <c r="R29"/>
  <c r="E29"/>
  <c r="G29"/>
  <c r="I29"/>
  <c r="K29"/>
  <c r="M29"/>
  <c r="Q29"/>
  <c r="D29"/>
  <c r="F29"/>
  <c r="H29"/>
  <c r="J29"/>
  <c r="L29"/>
  <c r="P29"/>
  <c r="Z27"/>
  <c r="Z28"/>
  <c r="AF28"/>
  <c r="X27"/>
  <c r="X28"/>
  <c r="AD28"/>
  <c r="W27"/>
  <c r="W28"/>
  <c r="AC28"/>
  <c r="V27"/>
  <c r="V28"/>
  <c r="AB28"/>
  <c r="U27"/>
  <c r="U28"/>
  <c r="AA28"/>
  <c r="Y28"/>
  <c r="AF27"/>
  <c r="AD27"/>
  <c r="AC27"/>
  <c r="AB27"/>
  <c r="AA27"/>
  <c r="Y27"/>
  <c r="C27"/>
  <c r="T27"/>
  <c r="S27"/>
  <c r="R27"/>
  <c r="E27"/>
  <c r="G27"/>
  <c r="I27"/>
  <c r="K27"/>
  <c r="O27"/>
  <c r="Q27"/>
  <c r="D27"/>
  <c r="F27"/>
  <c r="H27"/>
  <c r="J27"/>
  <c r="N27"/>
  <c r="P27"/>
  <c r="Z25"/>
  <c r="Z26"/>
  <c r="AF26"/>
  <c r="Y25"/>
  <c r="Y26"/>
  <c r="AE26"/>
  <c r="W25"/>
  <c r="W26"/>
  <c r="AC26"/>
  <c r="V25"/>
  <c r="V26"/>
  <c r="AB26"/>
  <c r="U25"/>
  <c r="U26"/>
  <c r="AA26"/>
  <c r="X26"/>
  <c r="AF25"/>
  <c r="AE25"/>
  <c r="AC25"/>
  <c r="AB25"/>
  <c r="AA25"/>
  <c r="X25"/>
  <c r="C25"/>
  <c r="T25"/>
  <c r="D25"/>
  <c r="F25"/>
  <c r="H25"/>
  <c r="L25"/>
  <c r="N25"/>
  <c r="P25"/>
  <c r="V19"/>
  <c r="V20"/>
  <c r="AB19"/>
  <c r="F19"/>
  <c r="W19"/>
  <c r="W20"/>
  <c r="AC19"/>
  <c r="H19"/>
  <c r="X19"/>
  <c r="X20"/>
  <c r="AD19"/>
  <c r="J19"/>
  <c r="Y19"/>
  <c r="Y20"/>
  <c r="AE19"/>
  <c r="L19"/>
  <c r="Z19"/>
  <c r="Z20"/>
  <c r="AF19"/>
  <c r="N19"/>
  <c r="P19"/>
  <c r="U21"/>
  <c r="U22"/>
  <c r="AA21"/>
  <c r="D21"/>
  <c r="W21"/>
  <c r="W22"/>
  <c r="AC21"/>
  <c r="H21"/>
  <c r="X21"/>
  <c r="X22"/>
  <c r="AD21"/>
  <c r="J21"/>
  <c r="Y21"/>
  <c r="Y22"/>
  <c r="AE21"/>
  <c r="L21"/>
  <c r="Z21"/>
  <c r="Z22"/>
  <c r="AF21"/>
  <c r="N21"/>
  <c r="P21"/>
  <c r="U23"/>
  <c r="U24"/>
  <c r="AA23"/>
  <c r="D23"/>
  <c r="V23"/>
  <c r="V24"/>
  <c r="AB23"/>
  <c r="F23"/>
  <c r="X23"/>
  <c r="X24"/>
  <c r="AD23"/>
  <c r="J23"/>
  <c r="Y23"/>
  <c r="Y24"/>
  <c r="AE23"/>
  <c r="L23"/>
  <c r="Z23"/>
  <c r="Z24"/>
  <c r="AF23"/>
  <c r="N23"/>
  <c r="P23"/>
  <c r="E25"/>
  <c r="G25"/>
  <c r="I25"/>
  <c r="M25"/>
  <c r="O25"/>
  <c r="Q25"/>
  <c r="S25"/>
  <c r="C19"/>
  <c r="AB20"/>
  <c r="G19"/>
  <c r="AC20"/>
  <c r="I19"/>
  <c r="AD20"/>
  <c r="K19"/>
  <c r="AE20"/>
  <c r="M19"/>
  <c r="AF20"/>
  <c r="O19"/>
  <c r="Q19"/>
  <c r="S19"/>
  <c r="C21"/>
  <c r="AA22"/>
  <c r="E21"/>
  <c r="AC22"/>
  <c r="I21"/>
  <c r="AD22"/>
  <c r="K21"/>
  <c r="AE22"/>
  <c r="M21"/>
  <c r="AF22"/>
  <c r="O21"/>
  <c r="Q21"/>
  <c r="S21"/>
  <c r="C23"/>
  <c r="AA24"/>
  <c r="E23"/>
  <c r="AB24"/>
  <c r="G23"/>
  <c r="AD24"/>
  <c r="K23"/>
  <c r="AE24"/>
  <c r="M23"/>
  <c r="AF24"/>
  <c r="O23"/>
  <c r="Q23"/>
  <c r="S23"/>
  <c r="R25"/>
  <c r="W24"/>
  <c r="W23"/>
  <c r="T23"/>
  <c r="R23"/>
  <c r="V22"/>
  <c r="V21"/>
  <c r="T21"/>
  <c r="R21"/>
  <c r="U20"/>
  <c r="U19"/>
  <c r="AA19"/>
  <c r="T19"/>
  <c r="R19"/>
  <c r="N17"/>
  <c r="L17"/>
  <c r="J17"/>
  <c r="H17"/>
  <c r="F17"/>
  <c r="D17"/>
  <c r="L1"/>
  <c r="Y14"/>
  <c r="Y15"/>
  <c r="AE15"/>
  <c r="J1"/>
  <c r="X14"/>
  <c r="X15"/>
  <c r="AD15"/>
  <c r="H1"/>
  <c r="W14"/>
  <c r="W15"/>
  <c r="AC15"/>
  <c r="F1"/>
  <c r="V14"/>
  <c r="V15"/>
  <c r="AB15"/>
  <c r="D1"/>
  <c r="U14"/>
  <c r="U15"/>
  <c r="AA15"/>
  <c r="N1"/>
  <c r="Z15"/>
  <c r="AE14"/>
  <c r="AD14"/>
  <c r="AC14"/>
  <c r="AB14"/>
  <c r="AA14"/>
  <c r="Z14"/>
  <c r="C14"/>
  <c r="T14"/>
  <c r="S14"/>
  <c r="R14"/>
  <c r="E14"/>
  <c r="G14"/>
  <c r="I14"/>
  <c r="K14"/>
  <c r="M14"/>
  <c r="Q14"/>
  <c r="D14"/>
  <c r="F14"/>
  <c r="H14"/>
  <c r="J14"/>
  <c r="L14"/>
  <c r="P14"/>
  <c r="Z12"/>
  <c r="Z13"/>
  <c r="AF13"/>
  <c r="X12"/>
  <c r="X13"/>
  <c r="AD13"/>
  <c r="W12"/>
  <c r="W13"/>
  <c r="AC13"/>
  <c r="V12"/>
  <c r="V13"/>
  <c r="AB13"/>
  <c r="U12"/>
  <c r="U13"/>
  <c r="AA13"/>
  <c r="Y13"/>
  <c r="AF12"/>
  <c r="AD12"/>
  <c r="AC12"/>
  <c r="AB12"/>
  <c r="AA12"/>
  <c r="Y12"/>
  <c r="C12"/>
  <c r="T12"/>
  <c r="S12"/>
  <c r="R12"/>
  <c r="E12"/>
  <c r="G12"/>
  <c r="I12"/>
  <c r="K12"/>
  <c r="O12"/>
  <c r="Q12"/>
  <c r="D12"/>
  <c r="F12"/>
  <c r="H12"/>
  <c r="J12"/>
  <c r="N12"/>
  <c r="P12"/>
  <c r="Z10"/>
  <c r="Z11"/>
  <c r="AF11"/>
  <c r="Y10"/>
  <c r="Y11"/>
  <c r="AE11"/>
  <c r="W10"/>
  <c r="W11"/>
  <c r="AC11"/>
  <c r="V10"/>
  <c r="V11"/>
  <c r="AB11"/>
  <c r="U10"/>
  <c r="U11"/>
  <c r="AA11"/>
  <c r="X11"/>
  <c r="AF10"/>
  <c r="AE10"/>
  <c r="AC10"/>
  <c r="AB10"/>
  <c r="AA10"/>
  <c r="X10"/>
  <c r="C10"/>
  <c r="T10"/>
  <c r="D10"/>
  <c r="F10"/>
  <c r="H10"/>
  <c r="L10"/>
  <c r="N10"/>
  <c r="P10"/>
  <c r="V4"/>
  <c r="V5"/>
  <c r="AB4"/>
  <c r="F4"/>
  <c r="W4"/>
  <c r="W5"/>
  <c r="AC4"/>
  <c r="H4"/>
  <c r="X4"/>
  <c r="X5"/>
  <c r="AD4"/>
  <c r="J4"/>
  <c r="Y4"/>
  <c r="Y5"/>
  <c r="AE4"/>
  <c r="L4"/>
  <c r="Z4"/>
  <c r="Z5"/>
  <c r="AF4"/>
  <c r="N4"/>
  <c r="P4"/>
  <c r="U6"/>
  <c r="U7"/>
  <c r="AA6"/>
  <c r="D6"/>
  <c r="W6"/>
  <c r="W7"/>
  <c r="AC6"/>
  <c r="H6"/>
  <c r="X6"/>
  <c r="X7"/>
  <c r="AD6"/>
  <c r="J6"/>
  <c r="Y6"/>
  <c r="Y7"/>
  <c r="AE6"/>
  <c r="L6"/>
  <c r="Z6"/>
  <c r="Z7"/>
  <c r="AF6"/>
  <c r="N6"/>
  <c r="P6"/>
  <c r="U8"/>
  <c r="U9"/>
  <c r="AA8"/>
  <c r="D8"/>
  <c r="V8"/>
  <c r="V9"/>
  <c r="AB8"/>
  <c r="F8"/>
  <c r="X8"/>
  <c r="X9"/>
  <c r="AD8"/>
  <c r="J8"/>
  <c r="Y8"/>
  <c r="Y9"/>
  <c r="AE8"/>
  <c r="L8"/>
  <c r="Z8"/>
  <c r="Z9"/>
  <c r="AF8"/>
  <c r="N8"/>
  <c r="P8"/>
  <c r="E10"/>
  <c r="G10"/>
  <c r="I10"/>
  <c r="M10"/>
  <c r="O10"/>
  <c r="Q10"/>
  <c r="S10"/>
  <c r="C4"/>
  <c r="AB5"/>
  <c r="G4"/>
  <c r="AC5"/>
  <c r="I4"/>
  <c r="AD5"/>
  <c r="K4"/>
  <c r="AE5"/>
  <c r="M4"/>
  <c r="AF5"/>
  <c r="O4"/>
  <c r="Q4"/>
  <c r="S4"/>
  <c r="C6"/>
  <c r="AA7"/>
  <c r="E6"/>
  <c r="AC7"/>
  <c r="I6"/>
  <c r="AD7"/>
  <c r="K6"/>
  <c r="AE7"/>
  <c r="M6"/>
  <c r="AF7"/>
  <c r="O6"/>
  <c r="Q6"/>
  <c r="S6"/>
  <c r="C8"/>
  <c r="AA9"/>
  <c r="E8"/>
  <c r="AB9"/>
  <c r="G8"/>
  <c r="AD9"/>
  <c r="K8"/>
  <c r="AE9"/>
  <c r="M8"/>
  <c r="AF9"/>
  <c r="O8"/>
  <c r="Q8"/>
  <c r="S8"/>
  <c r="R10"/>
  <c r="W9"/>
  <c r="W8"/>
  <c r="T8"/>
  <c r="R8"/>
  <c r="V7"/>
  <c r="V6"/>
  <c r="T6"/>
  <c r="R6"/>
  <c r="U5"/>
  <c r="U4"/>
  <c r="AA4"/>
  <c r="T4"/>
  <c r="R4"/>
  <c r="N2"/>
  <c r="L2"/>
  <c r="J2"/>
  <c r="H2"/>
  <c r="F2"/>
  <c r="D2"/>
  <c r="L76" i="7"/>
  <c r="Y89"/>
  <c r="Y90"/>
  <c r="AE90"/>
  <c r="J76"/>
  <c r="X89"/>
  <c r="X90"/>
  <c r="AD90"/>
  <c r="H76"/>
  <c r="W89"/>
  <c r="W90"/>
  <c r="AC90"/>
  <c r="F76"/>
  <c r="V89"/>
  <c r="V90"/>
  <c r="AB90"/>
  <c r="D76"/>
  <c r="U89"/>
  <c r="U90"/>
  <c r="AA90"/>
  <c r="N76"/>
  <c r="Z90"/>
  <c r="AE89"/>
  <c r="AD89"/>
  <c r="AC89"/>
  <c r="AB89"/>
  <c r="AA89"/>
  <c r="Z89"/>
  <c r="C89"/>
  <c r="T89"/>
  <c r="S89"/>
  <c r="R89"/>
  <c r="E89"/>
  <c r="G89"/>
  <c r="I89"/>
  <c r="K89"/>
  <c r="M89"/>
  <c r="Q89"/>
  <c r="D89"/>
  <c r="F89"/>
  <c r="H89"/>
  <c r="J89"/>
  <c r="L89"/>
  <c r="P89"/>
  <c r="Z87"/>
  <c r="Z88"/>
  <c r="AF88"/>
  <c r="X87"/>
  <c r="X88"/>
  <c r="AD88"/>
  <c r="W87"/>
  <c r="W88"/>
  <c r="AC88"/>
  <c r="V87"/>
  <c r="V88"/>
  <c r="AB88"/>
  <c r="U87"/>
  <c r="U88"/>
  <c r="AA88"/>
  <c r="Y88"/>
  <c r="AF87"/>
  <c r="AD87"/>
  <c r="AC87"/>
  <c r="AB87"/>
  <c r="AA87"/>
  <c r="Y87"/>
  <c r="C87"/>
  <c r="T87"/>
  <c r="S87"/>
  <c r="R87"/>
  <c r="E87"/>
  <c r="G87"/>
  <c r="I87"/>
  <c r="K87"/>
  <c r="O87"/>
  <c r="Q87"/>
  <c r="D87"/>
  <c r="F87"/>
  <c r="H87"/>
  <c r="J87"/>
  <c r="N87"/>
  <c r="P87"/>
  <c r="Z85"/>
  <c r="Z86"/>
  <c r="AF86"/>
  <c r="Y85"/>
  <c r="Y86"/>
  <c r="AE86"/>
  <c r="W85"/>
  <c r="W86"/>
  <c r="AC86"/>
  <c r="V85"/>
  <c r="V86"/>
  <c r="AB86"/>
  <c r="U85"/>
  <c r="U86"/>
  <c r="AA86"/>
  <c r="X86"/>
  <c r="AF85"/>
  <c r="AE85"/>
  <c r="AC85"/>
  <c r="AB85"/>
  <c r="AA85"/>
  <c r="X85"/>
  <c r="C85"/>
  <c r="T85"/>
  <c r="S85"/>
  <c r="R85"/>
  <c r="E85"/>
  <c r="G85"/>
  <c r="I85"/>
  <c r="M85"/>
  <c r="O85"/>
  <c r="Q85"/>
  <c r="D85"/>
  <c r="F85"/>
  <c r="H85"/>
  <c r="L85"/>
  <c r="N85"/>
  <c r="P85"/>
  <c r="Z83"/>
  <c r="Z84"/>
  <c r="AF84"/>
  <c r="Y83"/>
  <c r="Y84"/>
  <c r="AE84"/>
  <c r="X83"/>
  <c r="X84"/>
  <c r="AD84"/>
  <c r="V83"/>
  <c r="V84"/>
  <c r="AB84"/>
  <c r="U83"/>
  <c r="U84"/>
  <c r="AA84"/>
  <c r="W84"/>
  <c r="AF83"/>
  <c r="AE83"/>
  <c r="AD83"/>
  <c r="AB83"/>
  <c r="AA83"/>
  <c r="W83"/>
  <c r="C83"/>
  <c r="T83"/>
  <c r="S83"/>
  <c r="R83"/>
  <c r="E83"/>
  <c r="G83"/>
  <c r="K83"/>
  <c r="M83"/>
  <c r="O83"/>
  <c r="Q83"/>
  <c r="D83"/>
  <c r="F83"/>
  <c r="J83"/>
  <c r="L83"/>
  <c r="N83"/>
  <c r="P83"/>
  <c r="Z81"/>
  <c r="Z82"/>
  <c r="AF82"/>
  <c r="Y81"/>
  <c r="Y82"/>
  <c r="AE82"/>
  <c r="X81"/>
  <c r="X82"/>
  <c r="AD82"/>
  <c r="W81"/>
  <c r="W82"/>
  <c r="AC82"/>
  <c r="U81"/>
  <c r="U82"/>
  <c r="AA82"/>
  <c r="V82"/>
  <c r="AF81"/>
  <c r="AE81"/>
  <c r="AD81"/>
  <c r="AC81"/>
  <c r="AA81"/>
  <c r="V81"/>
  <c r="C81"/>
  <c r="T81"/>
  <c r="S81"/>
  <c r="R81"/>
  <c r="E81"/>
  <c r="I81"/>
  <c r="K81"/>
  <c r="M81"/>
  <c r="O81"/>
  <c r="Q81"/>
  <c r="D81"/>
  <c r="H81"/>
  <c r="J81"/>
  <c r="L81"/>
  <c r="N81"/>
  <c r="P81"/>
  <c r="Z79"/>
  <c r="Z80"/>
  <c r="AF80"/>
  <c r="Y79"/>
  <c r="Y80"/>
  <c r="AE80"/>
  <c r="X79"/>
  <c r="X80"/>
  <c r="AD80"/>
  <c r="W79"/>
  <c r="W80"/>
  <c r="AC80"/>
  <c r="V79"/>
  <c r="V80"/>
  <c r="AB80"/>
  <c r="U80"/>
  <c r="AF79"/>
  <c r="AE79"/>
  <c r="AD79"/>
  <c r="AC79"/>
  <c r="AB79"/>
  <c r="U79"/>
  <c r="AA79"/>
  <c r="C79"/>
  <c r="T79"/>
  <c r="S79"/>
  <c r="R79"/>
  <c r="G79"/>
  <c r="I79"/>
  <c r="K79"/>
  <c r="M79"/>
  <c r="O79"/>
  <c r="Q79"/>
  <c r="F79"/>
  <c r="H79"/>
  <c r="J79"/>
  <c r="L79"/>
  <c r="N79"/>
  <c r="P79"/>
  <c r="N77"/>
  <c r="L77"/>
  <c r="J77"/>
  <c r="H77"/>
  <c r="F77"/>
  <c r="D77"/>
  <c r="L61"/>
  <c r="Y74"/>
  <c r="Y75"/>
  <c r="AE75"/>
  <c r="J61"/>
  <c r="X74"/>
  <c r="X75"/>
  <c r="AD75"/>
  <c r="H61"/>
  <c r="W74"/>
  <c r="W75"/>
  <c r="AC75"/>
  <c r="F61"/>
  <c r="V74"/>
  <c r="V75"/>
  <c r="AB75"/>
  <c r="D61"/>
  <c r="U74"/>
  <c r="U75"/>
  <c r="AA75"/>
  <c r="N61"/>
  <c r="Z75"/>
  <c r="AE74"/>
  <c r="AD74"/>
  <c r="AC74"/>
  <c r="AB74"/>
  <c r="AA74"/>
  <c r="Z74"/>
  <c r="C74"/>
  <c r="T74"/>
  <c r="S74"/>
  <c r="R74"/>
  <c r="E74"/>
  <c r="G74"/>
  <c r="I74"/>
  <c r="K74"/>
  <c r="M74"/>
  <c r="Q74"/>
  <c r="D74"/>
  <c r="F74"/>
  <c r="H74"/>
  <c r="J74"/>
  <c r="L74"/>
  <c r="P74"/>
  <c r="Z72"/>
  <c r="Z73"/>
  <c r="AF73"/>
  <c r="X72"/>
  <c r="X73"/>
  <c r="AD73"/>
  <c r="W72"/>
  <c r="W73"/>
  <c r="AC73"/>
  <c r="V72"/>
  <c r="V73"/>
  <c r="AB73"/>
  <c r="U72"/>
  <c r="U73"/>
  <c r="AA73"/>
  <c r="Y73"/>
  <c r="AF72"/>
  <c r="AD72"/>
  <c r="AC72"/>
  <c r="AB72"/>
  <c r="AA72"/>
  <c r="Y72"/>
  <c r="C72"/>
  <c r="T72"/>
  <c r="S72"/>
  <c r="R72"/>
  <c r="E72"/>
  <c r="G72"/>
  <c r="I72"/>
  <c r="K72"/>
  <c r="O72"/>
  <c r="Q72"/>
  <c r="D72"/>
  <c r="F72"/>
  <c r="H72"/>
  <c r="J72"/>
  <c r="N72"/>
  <c r="P72"/>
  <c r="Z70"/>
  <c r="Z71"/>
  <c r="AF71"/>
  <c r="Y70"/>
  <c r="Y71"/>
  <c r="AE71"/>
  <c r="W70"/>
  <c r="W71"/>
  <c r="AC71"/>
  <c r="V70"/>
  <c r="V71"/>
  <c r="AB71"/>
  <c r="U70"/>
  <c r="U71"/>
  <c r="AA71"/>
  <c r="X71"/>
  <c r="AF70"/>
  <c r="AE70"/>
  <c r="AC70"/>
  <c r="AB70"/>
  <c r="AA70"/>
  <c r="X70"/>
  <c r="C70"/>
  <c r="T70"/>
  <c r="S70"/>
  <c r="R70"/>
  <c r="E70"/>
  <c r="G70"/>
  <c r="I70"/>
  <c r="M70"/>
  <c r="O70"/>
  <c r="Q70"/>
  <c r="D70"/>
  <c r="F70"/>
  <c r="H70"/>
  <c r="L70"/>
  <c r="N70"/>
  <c r="P70"/>
  <c r="Z68"/>
  <c r="Z69"/>
  <c r="AF69"/>
  <c r="Y68"/>
  <c r="Y69"/>
  <c r="AE69"/>
  <c r="X68"/>
  <c r="X69"/>
  <c r="AD69"/>
  <c r="V68"/>
  <c r="V69"/>
  <c r="AB69"/>
  <c r="U68"/>
  <c r="U69"/>
  <c r="AA69"/>
  <c r="W69"/>
  <c r="AF68"/>
  <c r="AE68"/>
  <c r="AD68"/>
  <c r="AB68"/>
  <c r="AA68"/>
  <c r="W68"/>
  <c r="C68"/>
  <c r="T68"/>
  <c r="S68"/>
  <c r="R68"/>
  <c r="E68"/>
  <c r="G68"/>
  <c r="K68"/>
  <c r="M68"/>
  <c r="O68"/>
  <c r="Q68"/>
  <c r="D68"/>
  <c r="F68"/>
  <c r="J68"/>
  <c r="L68"/>
  <c r="N68"/>
  <c r="P68"/>
  <c r="Z66"/>
  <c r="Z67"/>
  <c r="AF67"/>
  <c r="Y66"/>
  <c r="Y67"/>
  <c r="AE67"/>
  <c r="X66"/>
  <c r="X67"/>
  <c r="AD67"/>
  <c r="W66"/>
  <c r="W67"/>
  <c r="AC67"/>
  <c r="U66"/>
  <c r="U67"/>
  <c r="AA67"/>
  <c r="V67"/>
  <c r="AF66"/>
  <c r="AE66"/>
  <c r="AD66"/>
  <c r="AC66"/>
  <c r="AA66"/>
  <c r="V66"/>
  <c r="C66"/>
  <c r="T66"/>
  <c r="S66"/>
  <c r="R66"/>
  <c r="E66"/>
  <c r="I66"/>
  <c r="K66"/>
  <c r="M66"/>
  <c r="O66"/>
  <c r="Q66"/>
  <c r="D66"/>
  <c r="H66"/>
  <c r="J66"/>
  <c r="L66"/>
  <c r="N66"/>
  <c r="P66"/>
  <c r="Z64"/>
  <c r="Z65"/>
  <c r="AF65"/>
  <c r="Y64"/>
  <c r="Y65"/>
  <c r="AE65"/>
  <c r="X64"/>
  <c r="X65"/>
  <c r="AD65"/>
  <c r="W64"/>
  <c r="W65"/>
  <c r="AC65"/>
  <c r="V64"/>
  <c r="V65"/>
  <c r="AB65"/>
  <c r="U65"/>
  <c r="AF64"/>
  <c r="AE64"/>
  <c r="AD64"/>
  <c r="AC64"/>
  <c r="AB64"/>
  <c r="U64"/>
  <c r="AA64"/>
  <c r="C64"/>
  <c r="T64"/>
  <c r="S64"/>
  <c r="R64"/>
  <c r="G64"/>
  <c r="I64"/>
  <c r="K64"/>
  <c r="M64"/>
  <c r="O64"/>
  <c r="Q64"/>
  <c r="F64"/>
  <c r="H64"/>
  <c r="J64"/>
  <c r="L64"/>
  <c r="N64"/>
  <c r="P64"/>
  <c r="N62"/>
  <c r="L62"/>
  <c r="J62"/>
  <c r="H62"/>
  <c r="F62"/>
  <c r="D62"/>
  <c r="L46"/>
  <c r="Y59"/>
  <c r="Y60"/>
  <c r="AE60"/>
  <c r="J46"/>
  <c r="X59"/>
  <c r="X60"/>
  <c r="AD60"/>
  <c r="H46"/>
  <c r="W59"/>
  <c r="W60"/>
  <c r="AC60"/>
  <c r="F46"/>
  <c r="V59"/>
  <c r="V60"/>
  <c r="AB60"/>
  <c r="D46"/>
  <c r="U59"/>
  <c r="U60"/>
  <c r="AA60"/>
  <c r="N46"/>
  <c r="Z60"/>
  <c r="AE59"/>
  <c r="AD59"/>
  <c r="AC59"/>
  <c r="AB59"/>
  <c r="AA59"/>
  <c r="Z59"/>
  <c r="C59"/>
  <c r="T59"/>
  <c r="S59"/>
  <c r="R59"/>
  <c r="E59"/>
  <c r="G59"/>
  <c r="I59"/>
  <c r="K59"/>
  <c r="M59"/>
  <c r="Q59"/>
  <c r="D59"/>
  <c r="F59"/>
  <c r="H59"/>
  <c r="J59"/>
  <c r="L59"/>
  <c r="P59"/>
  <c r="Z57"/>
  <c r="Z58"/>
  <c r="AF58"/>
  <c r="X57"/>
  <c r="X58"/>
  <c r="AD58"/>
  <c r="W57"/>
  <c r="W58"/>
  <c r="AC58"/>
  <c r="V57"/>
  <c r="V58"/>
  <c r="AB58"/>
  <c r="U57"/>
  <c r="U58"/>
  <c r="AA58"/>
  <c r="Y58"/>
  <c r="AF57"/>
  <c r="AD57"/>
  <c r="AC57"/>
  <c r="AB57"/>
  <c r="AA57"/>
  <c r="Y57"/>
  <c r="C57"/>
  <c r="T57"/>
  <c r="D57"/>
  <c r="F57"/>
  <c r="H57"/>
  <c r="J57"/>
  <c r="N57"/>
  <c r="P57"/>
  <c r="V49"/>
  <c r="V50"/>
  <c r="AB49"/>
  <c r="F49"/>
  <c r="W49"/>
  <c r="W50"/>
  <c r="AC49"/>
  <c r="H49"/>
  <c r="X49"/>
  <c r="X50"/>
  <c r="AD49"/>
  <c r="J49"/>
  <c r="Y49"/>
  <c r="Y50"/>
  <c r="AE49"/>
  <c r="L49"/>
  <c r="Z49"/>
  <c r="Z50"/>
  <c r="AF49"/>
  <c r="N49"/>
  <c r="P49"/>
  <c r="U51"/>
  <c r="U52"/>
  <c r="AA51"/>
  <c r="D51"/>
  <c r="W51"/>
  <c r="W52"/>
  <c r="AC51"/>
  <c r="H51"/>
  <c r="X51"/>
  <c r="X52"/>
  <c r="AD51"/>
  <c r="J51"/>
  <c r="Y51"/>
  <c r="Y52"/>
  <c r="AE51"/>
  <c r="L51"/>
  <c r="Z51"/>
  <c r="Z52"/>
  <c r="AF51"/>
  <c r="N51"/>
  <c r="P51"/>
  <c r="U53"/>
  <c r="U54"/>
  <c r="AA53"/>
  <c r="D53"/>
  <c r="V53"/>
  <c r="V54"/>
  <c r="AB53"/>
  <c r="F53"/>
  <c r="X53"/>
  <c r="X54"/>
  <c r="AD53"/>
  <c r="J53"/>
  <c r="Y53"/>
  <c r="Y54"/>
  <c r="AE53"/>
  <c r="L53"/>
  <c r="Z53"/>
  <c r="Z54"/>
  <c r="AF53"/>
  <c r="N53"/>
  <c r="P53"/>
  <c r="U55"/>
  <c r="U56"/>
  <c r="AA55"/>
  <c r="D55"/>
  <c r="V55"/>
  <c r="V56"/>
  <c r="AB55"/>
  <c r="F55"/>
  <c r="W55"/>
  <c r="W56"/>
  <c r="AC55"/>
  <c r="H55"/>
  <c r="Y55"/>
  <c r="Y56"/>
  <c r="AE55"/>
  <c r="L55"/>
  <c r="Z55"/>
  <c r="Z56"/>
  <c r="AF55"/>
  <c r="N55"/>
  <c r="P55"/>
  <c r="E57"/>
  <c r="G57"/>
  <c r="I57"/>
  <c r="K57"/>
  <c r="O57"/>
  <c r="Q57"/>
  <c r="S57"/>
  <c r="C49"/>
  <c r="AB50"/>
  <c r="G49"/>
  <c r="AC50"/>
  <c r="I49"/>
  <c r="AD50"/>
  <c r="K49"/>
  <c r="AE50"/>
  <c r="M49"/>
  <c r="AF50"/>
  <c r="O49"/>
  <c r="Q49"/>
  <c r="S49"/>
  <c r="C51"/>
  <c r="AA52"/>
  <c r="E51"/>
  <c r="AC52"/>
  <c r="I51"/>
  <c r="AD52"/>
  <c r="K51"/>
  <c r="AE52"/>
  <c r="M51"/>
  <c r="AF52"/>
  <c r="O51"/>
  <c r="Q51"/>
  <c r="S51"/>
  <c r="C53"/>
  <c r="AA54"/>
  <c r="E53"/>
  <c r="AB54"/>
  <c r="G53"/>
  <c r="AD54"/>
  <c r="K53"/>
  <c r="AE54"/>
  <c r="M53"/>
  <c r="AF54"/>
  <c r="O53"/>
  <c r="Q53"/>
  <c r="S53"/>
  <c r="C55"/>
  <c r="AA56"/>
  <c r="E55"/>
  <c r="AB56"/>
  <c r="G55"/>
  <c r="AC56"/>
  <c r="I55"/>
  <c r="AE56"/>
  <c r="M55"/>
  <c r="AF56"/>
  <c r="O55"/>
  <c r="Q55"/>
  <c r="S55"/>
  <c r="R57"/>
  <c r="X56"/>
  <c r="X55"/>
  <c r="T55"/>
  <c r="R55"/>
  <c r="W54"/>
  <c r="W53"/>
  <c r="T53"/>
  <c r="R53"/>
  <c r="V52"/>
  <c r="V51"/>
  <c r="T51"/>
  <c r="R51"/>
  <c r="U50"/>
  <c r="U49"/>
  <c r="AA49"/>
  <c r="T49"/>
  <c r="R49"/>
  <c r="N47"/>
  <c r="L47"/>
  <c r="J47"/>
  <c r="H47"/>
  <c r="F47"/>
  <c r="D47"/>
  <c r="L31"/>
  <c r="Y44"/>
  <c r="Y45"/>
  <c r="AE45"/>
  <c r="J31"/>
  <c r="X44"/>
  <c r="X45"/>
  <c r="AD45"/>
  <c r="H31"/>
  <c r="W44"/>
  <c r="W45"/>
  <c r="AC45"/>
  <c r="F31"/>
  <c r="V44"/>
  <c r="V45"/>
  <c r="AB45"/>
  <c r="D31"/>
  <c r="U44"/>
  <c r="U45"/>
  <c r="AA45"/>
  <c r="N31"/>
  <c r="Z45"/>
  <c r="AE44"/>
  <c r="AD44"/>
  <c r="AC44"/>
  <c r="AB44"/>
  <c r="AA44"/>
  <c r="Z44"/>
  <c r="C44"/>
  <c r="T44"/>
  <c r="S44"/>
  <c r="R44"/>
  <c r="E44"/>
  <c r="G44"/>
  <c r="I44"/>
  <c r="K44"/>
  <c r="M44"/>
  <c r="Q44"/>
  <c r="D44"/>
  <c r="F44"/>
  <c r="H44"/>
  <c r="J44"/>
  <c r="L44"/>
  <c r="P44"/>
  <c r="Z42"/>
  <c r="Z43"/>
  <c r="AF43"/>
  <c r="X42"/>
  <c r="X43"/>
  <c r="AD43"/>
  <c r="W42"/>
  <c r="W43"/>
  <c r="AC43"/>
  <c r="V42"/>
  <c r="V43"/>
  <c r="AB43"/>
  <c r="U42"/>
  <c r="U43"/>
  <c r="AA43"/>
  <c r="Y43"/>
  <c r="AF42"/>
  <c r="AD42"/>
  <c r="AC42"/>
  <c r="AB42"/>
  <c r="AA42"/>
  <c r="Y42"/>
  <c r="C42"/>
  <c r="T42"/>
  <c r="S42"/>
  <c r="R42"/>
  <c r="E42"/>
  <c r="G42"/>
  <c r="I42"/>
  <c r="K42"/>
  <c r="O42"/>
  <c r="Q42"/>
  <c r="D42"/>
  <c r="F42"/>
  <c r="H42"/>
  <c r="J42"/>
  <c r="N42"/>
  <c r="P42"/>
  <c r="Z40"/>
  <c r="Z41"/>
  <c r="AF41"/>
  <c r="Y40"/>
  <c r="Y41"/>
  <c r="AE41"/>
  <c r="W40"/>
  <c r="W41"/>
  <c r="AC41"/>
  <c r="V40"/>
  <c r="V41"/>
  <c r="AB41"/>
  <c r="U40"/>
  <c r="U41"/>
  <c r="AA41"/>
  <c r="X41"/>
  <c r="AF40"/>
  <c r="AE40"/>
  <c r="AC40"/>
  <c r="AB40"/>
  <c r="AA40"/>
  <c r="X40"/>
  <c r="C40"/>
  <c r="T40"/>
  <c r="D40"/>
  <c r="F40"/>
  <c r="H40"/>
  <c r="L40"/>
  <c r="N40"/>
  <c r="P40"/>
  <c r="V34"/>
  <c r="V35"/>
  <c r="AB34"/>
  <c r="F34"/>
  <c r="W34"/>
  <c r="W35"/>
  <c r="AC34"/>
  <c r="H34"/>
  <c r="X34"/>
  <c r="X35"/>
  <c r="AD34"/>
  <c r="J34"/>
  <c r="Y34"/>
  <c r="Y35"/>
  <c r="AE34"/>
  <c r="L34"/>
  <c r="Z34"/>
  <c r="Z35"/>
  <c r="AF34"/>
  <c r="N34"/>
  <c r="P34"/>
  <c r="U36"/>
  <c r="U37"/>
  <c r="AA36"/>
  <c r="D36"/>
  <c r="W36"/>
  <c r="W37"/>
  <c r="AC36"/>
  <c r="H36"/>
  <c r="X36"/>
  <c r="X37"/>
  <c r="AD36"/>
  <c r="J36"/>
  <c r="Y36"/>
  <c r="Y37"/>
  <c r="AE36"/>
  <c r="L36"/>
  <c r="Z36"/>
  <c r="Z37"/>
  <c r="AF36"/>
  <c r="N36"/>
  <c r="P36"/>
  <c r="U38"/>
  <c r="U39"/>
  <c r="AA38"/>
  <c r="D38"/>
  <c r="V38"/>
  <c r="V39"/>
  <c r="AB38"/>
  <c r="F38"/>
  <c r="X38"/>
  <c r="X39"/>
  <c r="AD38"/>
  <c r="J38"/>
  <c r="Y38"/>
  <c r="Y39"/>
  <c r="AE38"/>
  <c r="L38"/>
  <c r="Z38"/>
  <c r="Z39"/>
  <c r="AF38"/>
  <c r="N38"/>
  <c r="P38"/>
  <c r="E40"/>
  <c r="G40"/>
  <c r="I40"/>
  <c r="M40"/>
  <c r="O40"/>
  <c r="Q40"/>
  <c r="S40"/>
  <c r="C34"/>
  <c r="AB35"/>
  <c r="G34"/>
  <c r="AC35"/>
  <c r="I34"/>
  <c r="AD35"/>
  <c r="K34"/>
  <c r="AE35"/>
  <c r="M34"/>
  <c r="AF35"/>
  <c r="O34"/>
  <c r="Q34"/>
  <c r="S34"/>
  <c r="C36"/>
  <c r="AA37"/>
  <c r="E36"/>
  <c r="AC37"/>
  <c r="I36"/>
  <c r="AD37"/>
  <c r="K36"/>
  <c r="AE37"/>
  <c r="M36"/>
  <c r="AF37"/>
  <c r="O36"/>
  <c r="Q36"/>
  <c r="S36"/>
  <c r="C38"/>
  <c r="AA39"/>
  <c r="E38"/>
  <c r="AB39"/>
  <c r="G38"/>
  <c r="AD39"/>
  <c r="K38"/>
  <c r="AE39"/>
  <c r="M38"/>
  <c r="AF39"/>
  <c r="O38"/>
  <c r="Q38"/>
  <c r="S38"/>
  <c r="R40"/>
  <c r="W39"/>
  <c r="W38"/>
  <c r="T38"/>
  <c r="R38"/>
  <c r="V37"/>
  <c r="V36"/>
  <c r="T36"/>
  <c r="R36"/>
  <c r="U35"/>
  <c r="U34"/>
  <c r="AA34"/>
  <c r="T34"/>
  <c r="R34"/>
  <c r="N32"/>
  <c r="L32"/>
  <c r="J32"/>
  <c r="H32"/>
  <c r="F32"/>
  <c r="D32"/>
  <c r="L16"/>
  <c r="Y29"/>
  <c r="Y30"/>
  <c r="AE30"/>
  <c r="J16"/>
  <c r="X29"/>
  <c r="X30"/>
  <c r="AD30"/>
  <c r="H16"/>
  <c r="W29"/>
  <c r="W30"/>
  <c r="AC30"/>
  <c r="F16"/>
  <c r="V29"/>
  <c r="V30"/>
  <c r="AB30"/>
  <c r="D16"/>
  <c r="U29"/>
  <c r="U30"/>
  <c r="AA30"/>
  <c r="N16"/>
  <c r="Z30"/>
  <c r="AE29"/>
  <c r="AD29"/>
  <c r="AC29"/>
  <c r="AB29"/>
  <c r="AA29"/>
  <c r="Z29"/>
  <c r="C29"/>
  <c r="T29"/>
  <c r="S29"/>
  <c r="R29"/>
  <c r="E29"/>
  <c r="G29"/>
  <c r="I29"/>
  <c r="K29"/>
  <c r="M29"/>
  <c r="Q29"/>
  <c r="D29"/>
  <c r="F29"/>
  <c r="H29"/>
  <c r="J29"/>
  <c r="L29"/>
  <c r="P29"/>
  <c r="Z27"/>
  <c r="Z28"/>
  <c r="AF28"/>
  <c r="X27"/>
  <c r="X28"/>
  <c r="AD28"/>
  <c r="W27"/>
  <c r="W28"/>
  <c r="AC28"/>
  <c r="V27"/>
  <c r="V28"/>
  <c r="AB28"/>
  <c r="U27"/>
  <c r="U28"/>
  <c r="AA28"/>
  <c r="Y28"/>
  <c r="AF27"/>
  <c r="AD27"/>
  <c r="AC27"/>
  <c r="AB27"/>
  <c r="AA27"/>
  <c r="Y27"/>
  <c r="C27"/>
  <c r="T27"/>
  <c r="S27"/>
  <c r="R27"/>
  <c r="E27"/>
  <c r="G27"/>
  <c r="I27"/>
  <c r="K27"/>
  <c r="O27"/>
  <c r="Q27"/>
  <c r="D27"/>
  <c r="F27"/>
  <c r="H27"/>
  <c r="J27"/>
  <c r="N27"/>
  <c r="P27"/>
  <c r="Z25"/>
  <c r="Z26"/>
  <c r="AF26"/>
  <c r="Y25"/>
  <c r="Y26"/>
  <c r="AE26"/>
  <c r="W25"/>
  <c r="W26"/>
  <c r="AC26"/>
  <c r="V25"/>
  <c r="V26"/>
  <c r="AB26"/>
  <c r="U25"/>
  <c r="U26"/>
  <c r="AA26"/>
  <c r="X26"/>
  <c r="AF25"/>
  <c r="AE25"/>
  <c r="AC25"/>
  <c r="AB25"/>
  <c r="AA25"/>
  <c r="X25"/>
  <c r="C25"/>
  <c r="T25"/>
  <c r="D25"/>
  <c r="F25"/>
  <c r="H25"/>
  <c r="L25"/>
  <c r="N25"/>
  <c r="P25"/>
  <c r="V19"/>
  <c r="V20"/>
  <c r="AB19"/>
  <c r="F19"/>
  <c r="W19"/>
  <c r="W20"/>
  <c r="AC19"/>
  <c r="H19"/>
  <c r="X19"/>
  <c r="X20"/>
  <c r="AD19"/>
  <c r="J19"/>
  <c r="Y19"/>
  <c r="Y20"/>
  <c r="AE19"/>
  <c r="L19"/>
  <c r="Z19"/>
  <c r="Z20"/>
  <c r="AF19"/>
  <c r="N19"/>
  <c r="P19"/>
  <c r="U21"/>
  <c r="U22"/>
  <c r="AA21"/>
  <c r="D21"/>
  <c r="W21"/>
  <c r="W22"/>
  <c r="AC21"/>
  <c r="H21"/>
  <c r="X21"/>
  <c r="X22"/>
  <c r="AD21"/>
  <c r="J21"/>
  <c r="Y21"/>
  <c r="Y22"/>
  <c r="AE21"/>
  <c r="L21"/>
  <c r="Z21"/>
  <c r="Z22"/>
  <c r="AF21"/>
  <c r="N21"/>
  <c r="P21"/>
  <c r="U23"/>
  <c r="U24"/>
  <c r="AA23"/>
  <c r="D23"/>
  <c r="V23"/>
  <c r="V24"/>
  <c r="AB23"/>
  <c r="F23"/>
  <c r="X23"/>
  <c r="X24"/>
  <c r="AD23"/>
  <c r="J23"/>
  <c r="Y23"/>
  <c r="Y24"/>
  <c r="AE23"/>
  <c r="L23"/>
  <c r="Z23"/>
  <c r="Z24"/>
  <c r="AF23"/>
  <c r="N23"/>
  <c r="P23"/>
  <c r="E25"/>
  <c r="G25"/>
  <c r="I25"/>
  <c r="M25"/>
  <c r="O25"/>
  <c r="Q25"/>
  <c r="S25"/>
  <c r="C19"/>
  <c r="AB20"/>
  <c r="G19"/>
  <c r="AC20"/>
  <c r="I19"/>
  <c r="AD20"/>
  <c r="K19"/>
  <c r="AE20"/>
  <c r="M19"/>
  <c r="AF20"/>
  <c r="O19"/>
  <c r="Q19"/>
  <c r="S19"/>
  <c r="C21"/>
  <c r="AA22"/>
  <c r="E21"/>
  <c r="AC22"/>
  <c r="I21"/>
  <c r="AD22"/>
  <c r="K21"/>
  <c r="AE22"/>
  <c r="M21"/>
  <c r="AF22"/>
  <c r="O21"/>
  <c r="Q21"/>
  <c r="S21"/>
  <c r="C23"/>
  <c r="AA24"/>
  <c r="E23"/>
  <c r="AB24"/>
  <c r="G23"/>
  <c r="AD24"/>
  <c r="K23"/>
  <c r="AE24"/>
  <c r="M23"/>
  <c r="AF24"/>
  <c r="O23"/>
  <c r="Q23"/>
  <c r="S23"/>
  <c r="R25"/>
  <c r="W24"/>
  <c r="W23"/>
  <c r="T23"/>
  <c r="R23"/>
  <c r="V22"/>
  <c r="V21"/>
  <c r="T21"/>
  <c r="R21"/>
  <c r="U20"/>
  <c r="U19"/>
  <c r="AA19"/>
  <c r="T19"/>
  <c r="R19"/>
  <c r="N17"/>
  <c r="L17"/>
  <c r="J17"/>
  <c r="H17"/>
  <c r="F17"/>
  <c r="D17"/>
  <c r="L1"/>
  <c r="Y14"/>
  <c r="Y15"/>
  <c r="AE15"/>
  <c r="J1"/>
  <c r="X14"/>
  <c r="X15"/>
  <c r="AD15"/>
  <c r="H1"/>
  <c r="W14"/>
  <c r="W15"/>
  <c r="AC15"/>
  <c r="F1"/>
  <c r="V14"/>
  <c r="V15"/>
  <c r="AB15"/>
  <c r="D1"/>
  <c r="U14"/>
  <c r="U15"/>
  <c r="AA15"/>
  <c r="N1"/>
  <c r="Z15"/>
  <c r="AE14"/>
  <c r="AD14"/>
  <c r="AC14"/>
  <c r="AB14"/>
  <c r="AA14"/>
  <c r="Z14"/>
  <c r="C14"/>
  <c r="T14"/>
  <c r="S14"/>
  <c r="R14"/>
  <c r="E14"/>
  <c r="G14"/>
  <c r="I14"/>
  <c r="K14"/>
  <c r="M14"/>
  <c r="Q14"/>
  <c r="D14"/>
  <c r="F14"/>
  <c r="H14"/>
  <c r="J14"/>
  <c r="L14"/>
  <c r="P14"/>
  <c r="Z12"/>
  <c r="Z13"/>
  <c r="AF13"/>
  <c r="X12"/>
  <c r="X13"/>
  <c r="AD13"/>
  <c r="W12"/>
  <c r="W13"/>
  <c r="AC13"/>
  <c r="V12"/>
  <c r="V13"/>
  <c r="AB13"/>
  <c r="U12"/>
  <c r="U13"/>
  <c r="AA13"/>
  <c r="Y13"/>
  <c r="AF12"/>
  <c r="AD12"/>
  <c r="AC12"/>
  <c r="AB12"/>
  <c r="AA12"/>
  <c r="Y12"/>
  <c r="C12"/>
  <c r="T12"/>
  <c r="S12"/>
  <c r="R12"/>
  <c r="E12"/>
  <c r="G12"/>
  <c r="I12"/>
  <c r="K12"/>
  <c r="O12"/>
  <c r="Q12"/>
  <c r="D12"/>
  <c r="F12"/>
  <c r="H12"/>
  <c r="J12"/>
  <c r="N12"/>
  <c r="P12"/>
  <c r="Z10"/>
  <c r="Z11"/>
  <c r="AF11"/>
  <c r="Y10"/>
  <c r="Y11"/>
  <c r="AE11"/>
  <c r="W10"/>
  <c r="W11"/>
  <c r="AC11"/>
  <c r="V10"/>
  <c r="V11"/>
  <c r="AB11"/>
  <c r="U10"/>
  <c r="U11"/>
  <c r="AA11"/>
  <c r="X11"/>
  <c r="AF10"/>
  <c r="AE10"/>
  <c r="AC10"/>
  <c r="AB10"/>
  <c r="AA10"/>
  <c r="X10"/>
  <c r="C10"/>
  <c r="T10"/>
  <c r="D10"/>
  <c r="F10"/>
  <c r="H10"/>
  <c r="L10"/>
  <c r="N10"/>
  <c r="P10"/>
  <c r="V4"/>
  <c r="V5"/>
  <c r="AB4"/>
  <c r="F4"/>
  <c r="W4"/>
  <c r="W5"/>
  <c r="AC4"/>
  <c r="H4"/>
  <c r="X4"/>
  <c r="X5"/>
  <c r="AD4"/>
  <c r="J4"/>
  <c r="Y4"/>
  <c r="Y5"/>
  <c r="AE4"/>
  <c r="L4"/>
  <c r="Z4"/>
  <c r="Z5"/>
  <c r="AF4"/>
  <c r="N4"/>
  <c r="P4"/>
  <c r="U6"/>
  <c r="U7"/>
  <c r="AA6"/>
  <c r="D6"/>
  <c r="W6"/>
  <c r="W7"/>
  <c r="AC6"/>
  <c r="H6"/>
  <c r="X6"/>
  <c r="X7"/>
  <c r="AD6"/>
  <c r="J6"/>
  <c r="Y6"/>
  <c r="Y7"/>
  <c r="AE6"/>
  <c r="L6"/>
  <c r="Z6"/>
  <c r="Z7"/>
  <c r="AF6"/>
  <c r="N6"/>
  <c r="P6"/>
  <c r="U8"/>
  <c r="U9"/>
  <c r="AA8"/>
  <c r="D8"/>
  <c r="V8"/>
  <c r="V9"/>
  <c r="AB8"/>
  <c r="F8"/>
  <c r="X8"/>
  <c r="X9"/>
  <c r="AD8"/>
  <c r="J8"/>
  <c r="Y8"/>
  <c r="Y9"/>
  <c r="AE8"/>
  <c r="L8"/>
  <c r="Z8"/>
  <c r="Z9"/>
  <c r="AF8"/>
  <c r="N8"/>
  <c r="P8"/>
  <c r="E10"/>
  <c r="G10"/>
  <c r="I10"/>
  <c r="M10"/>
  <c r="O10"/>
  <c r="Q10"/>
  <c r="S10"/>
  <c r="C4"/>
  <c r="AB5"/>
  <c r="G4"/>
  <c r="AC5"/>
  <c r="I4"/>
  <c r="AD5"/>
  <c r="K4"/>
  <c r="AE5"/>
  <c r="M4"/>
  <c r="AF5"/>
  <c r="O4"/>
  <c r="Q4"/>
  <c r="S4"/>
  <c r="C6"/>
  <c r="AA7"/>
  <c r="E6"/>
  <c r="AC7"/>
  <c r="I6"/>
  <c r="AD7"/>
  <c r="K6"/>
  <c r="AE7"/>
  <c r="M6"/>
  <c r="AF7"/>
  <c r="O6"/>
  <c r="Q6"/>
  <c r="S6"/>
  <c r="C8"/>
  <c r="AA9"/>
  <c r="E8"/>
  <c r="AB9"/>
  <c r="G8"/>
  <c r="AD9"/>
  <c r="K8"/>
  <c r="AE9"/>
  <c r="M8"/>
  <c r="AF9"/>
  <c r="O8"/>
  <c r="Q8"/>
  <c r="S8"/>
  <c r="R10"/>
  <c r="W9"/>
  <c r="W8"/>
  <c r="T8"/>
  <c r="R8"/>
  <c r="V7"/>
  <c r="V6"/>
  <c r="T6"/>
  <c r="R6"/>
  <c r="U5"/>
  <c r="U4"/>
  <c r="AA4"/>
  <c r="T4"/>
  <c r="R4"/>
  <c r="N2"/>
  <c r="L2"/>
  <c r="J2"/>
  <c r="H2"/>
  <c r="F2"/>
  <c r="D2"/>
  <c r="L64" i="6"/>
  <c r="Y77"/>
  <c r="Y78"/>
  <c r="AE78"/>
  <c r="J64"/>
  <c r="X77"/>
  <c r="X78"/>
  <c r="AD78"/>
  <c r="H64"/>
  <c r="W77"/>
  <c r="W78"/>
  <c r="AC78"/>
  <c r="F64"/>
  <c r="V77"/>
  <c r="V78"/>
  <c r="AB78"/>
  <c r="D64"/>
  <c r="U77"/>
  <c r="U78"/>
  <c r="AA78"/>
  <c r="N64"/>
  <c r="Z78"/>
  <c r="AE77"/>
  <c r="AD77"/>
  <c r="AC77"/>
  <c r="AB77"/>
  <c r="AA77"/>
  <c r="Z77"/>
  <c r="C77"/>
  <c r="T77"/>
  <c r="S77"/>
  <c r="R77"/>
  <c r="E77"/>
  <c r="G77"/>
  <c r="I77"/>
  <c r="K77"/>
  <c r="M77"/>
  <c r="Q77"/>
  <c r="D77"/>
  <c r="F77"/>
  <c r="H77"/>
  <c r="J77"/>
  <c r="L77"/>
  <c r="P77"/>
  <c r="Z75"/>
  <c r="Z76"/>
  <c r="AF76"/>
  <c r="X75"/>
  <c r="X76"/>
  <c r="AD76"/>
  <c r="W75"/>
  <c r="W76"/>
  <c r="AC76"/>
  <c r="V75"/>
  <c r="V76"/>
  <c r="AB76"/>
  <c r="U75"/>
  <c r="U76"/>
  <c r="AA76"/>
  <c r="Y76"/>
  <c r="AF75"/>
  <c r="AD75"/>
  <c r="AC75"/>
  <c r="AB75"/>
  <c r="AA75"/>
  <c r="Y75"/>
  <c r="C75"/>
  <c r="T75"/>
  <c r="S75"/>
  <c r="R75"/>
  <c r="E75"/>
  <c r="G75"/>
  <c r="I75"/>
  <c r="K75"/>
  <c r="O75"/>
  <c r="Q75"/>
  <c r="D75"/>
  <c r="F75"/>
  <c r="H75"/>
  <c r="J75"/>
  <c r="N75"/>
  <c r="P75"/>
  <c r="Z73"/>
  <c r="Z74"/>
  <c r="AF74"/>
  <c r="Y73"/>
  <c r="Y74"/>
  <c r="AE74"/>
  <c r="W73"/>
  <c r="W74"/>
  <c r="AC74"/>
  <c r="V73"/>
  <c r="V74"/>
  <c r="AB74"/>
  <c r="U73"/>
  <c r="U74"/>
  <c r="AA74"/>
  <c r="X74"/>
  <c r="AF73"/>
  <c r="AE73"/>
  <c r="AC73"/>
  <c r="AB73"/>
  <c r="AA73"/>
  <c r="X73"/>
  <c r="C73"/>
  <c r="T73"/>
  <c r="S73"/>
  <c r="R73"/>
  <c r="E73"/>
  <c r="G73"/>
  <c r="I73"/>
  <c r="M73"/>
  <c r="O73"/>
  <c r="Q73"/>
  <c r="D73"/>
  <c r="F73"/>
  <c r="H73"/>
  <c r="L73"/>
  <c r="N73"/>
  <c r="P73"/>
  <c r="Z71"/>
  <c r="Z72"/>
  <c r="AF72"/>
  <c r="Y71"/>
  <c r="Y72"/>
  <c r="AE72"/>
  <c r="X71"/>
  <c r="X72"/>
  <c r="AD72"/>
  <c r="V71"/>
  <c r="V72"/>
  <c r="AB72"/>
  <c r="U71"/>
  <c r="U72"/>
  <c r="AA72"/>
  <c r="W72"/>
  <c r="AF71"/>
  <c r="AE71"/>
  <c r="AD71"/>
  <c r="AB71"/>
  <c r="AA71"/>
  <c r="W71"/>
  <c r="C71"/>
  <c r="T71"/>
  <c r="S71"/>
  <c r="R71"/>
  <c r="E71"/>
  <c r="G71"/>
  <c r="K71"/>
  <c r="M71"/>
  <c r="O71"/>
  <c r="Q71"/>
  <c r="D71"/>
  <c r="F71"/>
  <c r="J71"/>
  <c r="L71"/>
  <c r="N71"/>
  <c r="P71"/>
  <c r="Z69"/>
  <c r="Z70"/>
  <c r="AF70"/>
  <c r="Y69"/>
  <c r="Y70"/>
  <c r="AE70"/>
  <c r="X69"/>
  <c r="X70"/>
  <c r="AD70"/>
  <c r="W69"/>
  <c r="W70"/>
  <c r="AC70"/>
  <c r="U69"/>
  <c r="U70"/>
  <c r="AA70"/>
  <c r="V70"/>
  <c r="AF69"/>
  <c r="AE69"/>
  <c r="AD69"/>
  <c r="AC69"/>
  <c r="AA69"/>
  <c r="V69"/>
  <c r="C69"/>
  <c r="T69"/>
  <c r="S69"/>
  <c r="R69"/>
  <c r="E69"/>
  <c r="I69"/>
  <c r="K69"/>
  <c r="M69"/>
  <c r="O69"/>
  <c r="Q69"/>
  <c r="D69"/>
  <c r="H69"/>
  <c r="J69"/>
  <c r="L69"/>
  <c r="N69"/>
  <c r="P69"/>
  <c r="Z67"/>
  <c r="Z68"/>
  <c r="AF68"/>
  <c r="Y67"/>
  <c r="Y68"/>
  <c r="AE68"/>
  <c r="X67"/>
  <c r="X68"/>
  <c r="AD68"/>
  <c r="W67"/>
  <c r="W68"/>
  <c r="AC68"/>
  <c r="V67"/>
  <c r="V68"/>
  <c r="AB68"/>
  <c r="U68"/>
  <c r="AF67"/>
  <c r="AE67"/>
  <c r="AD67"/>
  <c r="AC67"/>
  <c r="AB67"/>
  <c r="U67"/>
  <c r="AA67"/>
  <c r="C67"/>
  <c r="T67"/>
  <c r="S67"/>
  <c r="R67"/>
  <c r="G67"/>
  <c r="I67"/>
  <c r="K67"/>
  <c r="M67"/>
  <c r="O67"/>
  <c r="Q67"/>
  <c r="F67"/>
  <c r="H67"/>
  <c r="J67"/>
  <c r="L67"/>
  <c r="N67"/>
  <c r="P67"/>
  <c r="N65"/>
  <c r="L65"/>
  <c r="J65"/>
  <c r="H65"/>
  <c r="F65"/>
  <c r="D65"/>
  <c r="L47"/>
  <c r="Y62"/>
  <c r="Y63"/>
  <c r="AE63"/>
  <c r="J47"/>
  <c r="X62"/>
  <c r="X63"/>
  <c r="AD63"/>
  <c r="H47"/>
  <c r="W62"/>
  <c r="W63"/>
  <c r="AC63"/>
  <c r="F47"/>
  <c r="V62"/>
  <c r="V63"/>
  <c r="AB63"/>
  <c r="D47"/>
  <c r="U62"/>
  <c r="U63"/>
  <c r="AA63"/>
  <c r="N47"/>
  <c r="Z63"/>
  <c r="AE62"/>
  <c r="AD62"/>
  <c r="AC62"/>
  <c r="AB62"/>
  <c r="AA62"/>
  <c r="Z62"/>
  <c r="C62"/>
  <c r="T62"/>
  <c r="S62"/>
  <c r="R62"/>
  <c r="E62"/>
  <c r="G62"/>
  <c r="I62"/>
  <c r="K62"/>
  <c r="M62"/>
  <c r="Q62"/>
  <c r="D62"/>
  <c r="F62"/>
  <c r="H62"/>
  <c r="J62"/>
  <c r="L62"/>
  <c r="P62"/>
  <c r="Y60"/>
  <c r="Y61"/>
  <c r="AE61"/>
  <c r="X60"/>
  <c r="X61"/>
  <c r="AD61"/>
  <c r="W60"/>
  <c r="W61"/>
  <c r="AC61"/>
  <c r="V60"/>
  <c r="V61"/>
  <c r="AB61"/>
  <c r="U60"/>
  <c r="U61"/>
  <c r="AA61"/>
  <c r="Z61"/>
  <c r="AE60"/>
  <c r="AD60"/>
  <c r="AC60"/>
  <c r="AB60"/>
  <c r="AA60"/>
  <c r="Z60"/>
  <c r="C60"/>
  <c r="T60"/>
  <c r="S60"/>
  <c r="R60"/>
  <c r="E60"/>
  <c r="G60"/>
  <c r="I60"/>
  <c r="K60"/>
  <c r="M60"/>
  <c r="Q60"/>
  <c r="D60"/>
  <c r="F60"/>
  <c r="H60"/>
  <c r="J60"/>
  <c r="L60"/>
  <c r="P60"/>
  <c r="Z58"/>
  <c r="Z59"/>
  <c r="AF59"/>
  <c r="X58"/>
  <c r="X59"/>
  <c r="AD59"/>
  <c r="W58"/>
  <c r="W59"/>
  <c r="AC59"/>
  <c r="V58"/>
  <c r="V59"/>
  <c r="AB59"/>
  <c r="U58"/>
  <c r="U59"/>
  <c r="AA59"/>
  <c r="Y59"/>
  <c r="AF58"/>
  <c r="AD58"/>
  <c r="AC58"/>
  <c r="AB58"/>
  <c r="AA58"/>
  <c r="Y58"/>
  <c r="C58"/>
  <c r="T58"/>
  <c r="S58"/>
  <c r="R58"/>
  <c r="E58"/>
  <c r="G58"/>
  <c r="I58"/>
  <c r="K58"/>
  <c r="O58"/>
  <c r="Q58"/>
  <c r="D58"/>
  <c r="F58"/>
  <c r="H58"/>
  <c r="J58"/>
  <c r="N58"/>
  <c r="P58"/>
  <c r="Z56"/>
  <c r="Z57"/>
  <c r="AF57"/>
  <c r="Y56"/>
  <c r="Y57"/>
  <c r="AE57"/>
  <c r="W56"/>
  <c r="W57"/>
  <c r="AC57"/>
  <c r="V56"/>
  <c r="V57"/>
  <c r="AB57"/>
  <c r="U56"/>
  <c r="U57"/>
  <c r="AA57"/>
  <c r="X57"/>
  <c r="AF56"/>
  <c r="AE56"/>
  <c r="AC56"/>
  <c r="AB56"/>
  <c r="AA56"/>
  <c r="X56"/>
  <c r="C56"/>
  <c r="T56"/>
  <c r="S56"/>
  <c r="R56"/>
  <c r="E56"/>
  <c r="G56"/>
  <c r="I56"/>
  <c r="M56"/>
  <c r="O56"/>
  <c r="Q56"/>
  <c r="D56"/>
  <c r="F56"/>
  <c r="H56"/>
  <c r="L56"/>
  <c r="N56"/>
  <c r="P56"/>
  <c r="Z54"/>
  <c r="Z55"/>
  <c r="AF55"/>
  <c r="Y54"/>
  <c r="Y55"/>
  <c r="AE55"/>
  <c r="X54"/>
  <c r="X55"/>
  <c r="AD55"/>
  <c r="V54"/>
  <c r="V55"/>
  <c r="AB55"/>
  <c r="U54"/>
  <c r="U55"/>
  <c r="AA55"/>
  <c r="W55"/>
  <c r="AF54"/>
  <c r="AE54"/>
  <c r="AD54"/>
  <c r="AB54"/>
  <c r="AA54"/>
  <c r="W54"/>
  <c r="C54"/>
  <c r="T54"/>
  <c r="S54"/>
  <c r="R54"/>
  <c r="E54"/>
  <c r="G54"/>
  <c r="K54"/>
  <c r="M54"/>
  <c r="O54"/>
  <c r="Q54"/>
  <c r="D54"/>
  <c r="F54"/>
  <c r="J54"/>
  <c r="L54"/>
  <c r="N54"/>
  <c r="P54"/>
  <c r="Z52"/>
  <c r="Z53"/>
  <c r="AF53"/>
  <c r="Y52"/>
  <c r="Y53"/>
  <c r="AE53"/>
  <c r="X52"/>
  <c r="X53"/>
  <c r="AD53"/>
  <c r="W52"/>
  <c r="W53"/>
  <c r="AC53"/>
  <c r="U52"/>
  <c r="U53"/>
  <c r="AA53"/>
  <c r="V53"/>
  <c r="AF52"/>
  <c r="AE52"/>
  <c r="AD52"/>
  <c r="AC52"/>
  <c r="AA52"/>
  <c r="V52"/>
  <c r="C52"/>
  <c r="T52"/>
  <c r="S52"/>
  <c r="R52"/>
  <c r="E52"/>
  <c r="I52"/>
  <c r="K52"/>
  <c r="M52"/>
  <c r="O52"/>
  <c r="Q52"/>
  <c r="D52"/>
  <c r="H52"/>
  <c r="J52"/>
  <c r="L52"/>
  <c r="N52"/>
  <c r="P52"/>
  <c r="Z50"/>
  <c r="Z51"/>
  <c r="AF51"/>
  <c r="Y50"/>
  <c r="Y51"/>
  <c r="AE51"/>
  <c r="X50"/>
  <c r="X51"/>
  <c r="AD51"/>
  <c r="W50"/>
  <c r="W51"/>
  <c r="AC51"/>
  <c r="V50"/>
  <c r="V51"/>
  <c r="AB51"/>
  <c r="U51"/>
  <c r="AF50"/>
  <c r="AE50"/>
  <c r="AD50"/>
  <c r="AC50"/>
  <c r="AB50"/>
  <c r="U50"/>
  <c r="AA50"/>
  <c r="C50"/>
  <c r="T50"/>
  <c r="S50"/>
  <c r="R50"/>
  <c r="G50"/>
  <c r="I50"/>
  <c r="K50"/>
  <c r="M50"/>
  <c r="O50"/>
  <c r="Q50"/>
  <c r="F50"/>
  <c r="H50"/>
  <c r="J50"/>
  <c r="L50"/>
  <c r="N50"/>
  <c r="P50"/>
  <c r="N48"/>
  <c r="L48"/>
  <c r="J48"/>
  <c r="H48"/>
  <c r="F48"/>
  <c r="D48"/>
  <c r="L32"/>
  <c r="Y45"/>
  <c r="Y46"/>
  <c r="AE46"/>
  <c r="J32"/>
  <c r="X45"/>
  <c r="X46"/>
  <c r="AD46"/>
  <c r="H32"/>
  <c r="W45"/>
  <c r="W46"/>
  <c r="AC46"/>
  <c r="F32"/>
  <c r="V45"/>
  <c r="V46"/>
  <c r="AB46"/>
  <c r="D32"/>
  <c r="U45"/>
  <c r="U46"/>
  <c r="AA46"/>
  <c r="N32"/>
  <c r="Z46"/>
  <c r="AE45"/>
  <c r="AD45"/>
  <c r="AC45"/>
  <c r="AB45"/>
  <c r="AA45"/>
  <c r="Z45"/>
  <c r="C45"/>
  <c r="T45"/>
  <c r="S45"/>
  <c r="R45"/>
  <c r="E45"/>
  <c r="G45"/>
  <c r="I45"/>
  <c r="K45"/>
  <c r="M45"/>
  <c r="Q45"/>
  <c r="D45"/>
  <c r="F45"/>
  <c r="H45"/>
  <c r="J45"/>
  <c r="L45"/>
  <c r="P45"/>
  <c r="Z43"/>
  <c r="Z44"/>
  <c r="AF44"/>
  <c r="X43"/>
  <c r="X44"/>
  <c r="AD44"/>
  <c r="W43"/>
  <c r="W44"/>
  <c r="AC44"/>
  <c r="V43"/>
  <c r="V44"/>
  <c r="AB44"/>
  <c r="U43"/>
  <c r="U44"/>
  <c r="AA44"/>
  <c r="Y44"/>
  <c r="AF43"/>
  <c r="AD43"/>
  <c r="AC43"/>
  <c r="AB43"/>
  <c r="AA43"/>
  <c r="Y43"/>
  <c r="C43"/>
  <c r="T43"/>
  <c r="S43"/>
  <c r="R43"/>
  <c r="E43"/>
  <c r="G43"/>
  <c r="I43"/>
  <c r="K43"/>
  <c r="O43"/>
  <c r="Q43"/>
  <c r="D43"/>
  <c r="F43"/>
  <c r="H43"/>
  <c r="J43"/>
  <c r="N43"/>
  <c r="P43"/>
  <c r="Z41"/>
  <c r="Z42"/>
  <c r="AF42"/>
  <c r="Y41"/>
  <c r="Y42"/>
  <c r="AE42"/>
  <c r="W41"/>
  <c r="W42"/>
  <c r="AC42"/>
  <c r="V41"/>
  <c r="V42"/>
  <c r="AB42"/>
  <c r="U41"/>
  <c r="U42"/>
  <c r="AA42"/>
  <c r="X42"/>
  <c r="AF41"/>
  <c r="AE41"/>
  <c r="AC41"/>
  <c r="AB41"/>
  <c r="AA41"/>
  <c r="X41"/>
  <c r="C41"/>
  <c r="T41"/>
  <c r="S41"/>
  <c r="R41"/>
  <c r="E41"/>
  <c r="G41"/>
  <c r="I41"/>
  <c r="M41"/>
  <c r="O41"/>
  <c r="Q41"/>
  <c r="D41"/>
  <c r="F41"/>
  <c r="H41"/>
  <c r="L41"/>
  <c r="N41"/>
  <c r="P41"/>
  <c r="Z39"/>
  <c r="Z40"/>
  <c r="AF40"/>
  <c r="Y39"/>
  <c r="Y40"/>
  <c r="AE40"/>
  <c r="X39"/>
  <c r="X40"/>
  <c r="AD40"/>
  <c r="V39"/>
  <c r="V40"/>
  <c r="AB40"/>
  <c r="U39"/>
  <c r="U40"/>
  <c r="AA40"/>
  <c r="W40"/>
  <c r="AF39"/>
  <c r="AE39"/>
  <c r="AD39"/>
  <c r="AB39"/>
  <c r="AA39"/>
  <c r="W39"/>
  <c r="C39"/>
  <c r="T39"/>
  <c r="S39"/>
  <c r="R39"/>
  <c r="E39"/>
  <c r="G39"/>
  <c r="K39"/>
  <c r="M39"/>
  <c r="O39"/>
  <c r="Q39"/>
  <c r="D39"/>
  <c r="F39"/>
  <c r="J39"/>
  <c r="L39"/>
  <c r="N39"/>
  <c r="P39"/>
  <c r="Z37"/>
  <c r="Z38"/>
  <c r="AF38"/>
  <c r="Y37"/>
  <c r="Y38"/>
  <c r="AE38"/>
  <c r="X37"/>
  <c r="X38"/>
  <c r="AD38"/>
  <c r="W37"/>
  <c r="W38"/>
  <c r="AC38"/>
  <c r="U37"/>
  <c r="U38"/>
  <c r="AA38"/>
  <c r="V38"/>
  <c r="AF37"/>
  <c r="AE37"/>
  <c r="AD37"/>
  <c r="AC37"/>
  <c r="AA37"/>
  <c r="V37"/>
  <c r="C37"/>
  <c r="T37"/>
  <c r="S37"/>
  <c r="R37"/>
  <c r="E37"/>
  <c r="I37"/>
  <c r="K37"/>
  <c r="M37"/>
  <c r="O37"/>
  <c r="Q37"/>
  <c r="D37"/>
  <c r="H37"/>
  <c r="J37"/>
  <c r="L37"/>
  <c r="N37"/>
  <c r="P37"/>
  <c r="Z35"/>
  <c r="Z36"/>
  <c r="AF36"/>
  <c r="Y35"/>
  <c r="Y36"/>
  <c r="AE36"/>
  <c r="X35"/>
  <c r="X36"/>
  <c r="AD36"/>
  <c r="W35"/>
  <c r="W36"/>
  <c r="AC36"/>
  <c r="V35"/>
  <c r="V36"/>
  <c r="AB36"/>
  <c r="U36"/>
  <c r="AF35"/>
  <c r="AE35"/>
  <c r="AD35"/>
  <c r="AC35"/>
  <c r="AB35"/>
  <c r="U35"/>
  <c r="AA35"/>
  <c r="C35"/>
  <c r="T35"/>
  <c r="S35"/>
  <c r="R35"/>
  <c r="G35"/>
  <c r="I35"/>
  <c r="K35"/>
  <c r="M35"/>
  <c r="O35"/>
  <c r="Q35"/>
  <c r="F35"/>
  <c r="H35"/>
  <c r="J35"/>
  <c r="L35"/>
  <c r="N35"/>
  <c r="P35"/>
  <c r="N33"/>
  <c r="L33"/>
  <c r="J33"/>
  <c r="H33"/>
  <c r="F33"/>
  <c r="D33"/>
  <c r="L16"/>
  <c r="Y29"/>
  <c r="Y30"/>
  <c r="AE30"/>
  <c r="J16"/>
  <c r="X29"/>
  <c r="X30"/>
  <c r="AD30"/>
  <c r="H16"/>
  <c r="W29"/>
  <c r="W30"/>
  <c r="AC30"/>
  <c r="F16"/>
  <c r="V29"/>
  <c r="V30"/>
  <c r="AB30"/>
  <c r="D16"/>
  <c r="U29"/>
  <c r="U30"/>
  <c r="AA30"/>
  <c r="N16"/>
  <c r="Z30"/>
  <c r="AE29"/>
  <c r="AD29"/>
  <c r="AC29"/>
  <c r="AB29"/>
  <c r="AA29"/>
  <c r="Z29"/>
  <c r="C29"/>
  <c r="T29"/>
  <c r="S29"/>
  <c r="R29"/>
  <c r="E29"/>
  <c r="G29"/>
  <c r="I29"/>
  <c r="K29"/>
  <c r="M29"/>
  <c r="Q29"/>
  <c r="D29"/>
  <c r="F29"/>
  <c r="H29"/>
  <c r="J29"/>
  <c r="L29"/>
  <c r="P29"/>
  <c r="Z27"/>
  <c r="Z28"/>
  <c r="AF28"/>
  <c r="X27"/>
  <c r="X28"/>
  <c r="AD28"/>
  <c r="W27"/>
  <c r="W28"/>
  <c r="AC28"/>
  <c r="V27"/>
  <c r="V28"/>
  <c r="AB28"/>
  <c r="U27"/>
  <c r="U28"/>
  <c r="AA28"/>
  <c r="Y28"/>
  <c r="AF27"/>
  <c r="AD27"/>
  <c r="AC27"/>
  <c r="AB27"/>
  <c r="AA27"/>
  <c r="Y27"/>
  <c r="C27"/>
  <c r="T27"/>
  <c r="S27"/>
  <c r="R27"/>
  <c r="E27"/>
  <c r="G27"/>
  <c r="I27"/>
  <c r="K27"/>
  <c r="O27"/>
  <c r="Q27"/>
  <c r="D27"/>
  <c r="F27"/>
  <c r="H27"/>
  <c r="J27"/>
  <c r="N27"/>
  <c r="P27"/>
  <c r="Z25"/>
  <c r="Z26"/>
  <c r="AF26"/>
  <c r="Y25"/>
  <c r="Y26"/>
  <c r="AE26"/>
  <c r="W25"/>
  <c r="W26"/>
  <c r="AC26"/>
  <c r="V25"/>
  <c r="V26"/>
  <c r="AB26"/>
  <c r="U25"/>
  <c r="U26"/>
  <c r="AA26"/>
  <c r="X26"/>
  <c r="AF25"/>
  <c r="AE25"/>
  <c r="AC25"/>
  <c r="AB25"/>
  <c r="AA25"/>
  <c r="X25"/>
  <c r="C25"/>
  <c r="T25"/>
  <c r="S25"/>
  <c r="R25"/>
  <c r="E25"/>
  <c r="G25"/>
  <c r="I25"/>
  <c r="M25"/>
  <c r="O25"/>
  <c r="Q25"/>
  <c r="D25"/>
  <c r="F25"/>
  <c r="H25"/>
  <c r="L25"/>
  <c r="N25"/>
  <c r="P25"/>
  <c r="Z23"/>
  <c r="Z24"/>
  <c r="AF24"/>
  <c r="Y23"/>
  <c r="Y24"/>
  <c r="AE24"/>
  <c r="X23"/>
  <c r="X24"/>
  <c r="AD24"/>
  <c r="V23"/>
  <c r="V24"/>
  <c r="AB24"/>
  <c r="U23"/>
  <c r="U24"/>
  <c r="AA24"/>
  <c r="W24"/>
  <c r="AF23"/>
  <c r="AE23"/>
  <c r="AD23"/>
  <c r="AB23"/>
  <c r="AA23"/>
  <c r="W23"/>
  <c r="C23"/>
  <c r="T23"/>
  <c r="D23"/>
  <c r="N23"/>
  <c r="P23"/>
  <c r="X19"/>
  <c r="X20"/>
  <c r="AD19"/>
  <c r="J19"/>
  <c r="P19"/>
  <c r="W21"/>
  <c r="W22"/>
  <c r="AC21"/>
  <c r="H21"/>
  <c r="Y21"/>
  <c r="Y22"/>
  <c r="AE21"/>
  <c r="L21"/>
  <c r="P21"/>
  <c r="O23"/>
  <c r="Q23"/>
  <c r="S23"/>
  <c r="C19"/>
  <c r="AD20"/>
  <c r="K19"/>
  <c r="Q19"/>
  <c r="S19"/>
  <c r="C21"/>
  <c r="AE22"/>
  <c r="M21"/>
  <c r="Q21"/>
  <c r="S21"/>
  <c r="R23"/>
  <c r="Z21"/>
  <c r="Z22"/>
  <c r="AF22"/>
  <c r="X21"/>
  <c r="X22"/>
  <c r="AD22"/>
  <c r="AC22"/>
  <c r="U21"/>
  <c r="U22"/>
  <c r="AA22"/>
  <c r="V22"/>
  <c r="AF21"/>
  <c r="AD21"/>
  <c r="AA21"/>
  <c r="V21"/>
  <c r="T21"/>
  <c r="R21"/>
  <c r="Z19"/>
  <c r="Z20"/>
  <c r="AF20"/>
  <c r="Y19"/>
  <c r="Y20"/>
  <c r="AE20"/>
  <c r="W19"/>
  <c r="W20"/>
  <c r="AC20"/>
  <c r="V19"/>
  <c r="V20"/>
  <c r="AB20"/>
  <c r="U20"/>
  <c r="AF19"/>
  <c r="AE19"/>
  <c r="AC19"/>
  <c r="AB19"/>
  <c r="U19"/>
  <c r="AA19"/>
  <c r="T19"/>
  <c r="R19"/>
  <c r="H17"/>
  <c r="F17"/>
  <c r="D17"/>
  <c r="L1"/>
  <c r="Y14"/>
  <c r="Y15"/>
  <c r="AE15"/>
  <c r="J1"/>
  <c r="X14"/>
  <c r="X15"/>
  <c r="AD15"/>
  <c r="H1"/>
  <c r="W14"/>
  <c r="W15"/>
  <c r="AC15"/>
  <c r="F1"/>
  <c r="V14"/>
  <c r="V15"/>
  <c r="AB15"/>
  <c r="D1"/>
  <c r="U14"/>
  <c r="U15"/>
  <c r="AA15"/>
  <c r="N1"/>
  <c r="Z15"/>
  <c r="AE14"/>
  <c r="AD14"/>
  <c r="AC14"/>
  <c r="AB14"/>
  <c r="AA14"/>
  <c r="Z14"/>
  <c r="C14"/>
  <c r="T14"/>
  <c r="S14"/>
  <c r="R14"/>
  <c r="E14"/>
  <c r="G14"/>
  <c r="I14"/>
  <c r="K14"/>
  <c r="M14"/>
  <c r="Q14"/>
  <c r="D14"/>
  <c r="F14"/>
  <c r="H14"/>
  <c r="J14"/>
  <c r="L14"/>
  <c r="P14"/>
  <c r="Z12"/>
  <c r="Z13"/>
  <c r="AF13"/>
  <c r="X12"/>
  <c r="X13"/>
  <c r="AD13"/>
  <c r="W12"/>
  <c r="W13"/>
  <c r="AC13"/>
  <c r="V12"/>
  <c r="V13"/>
  <c r="AB13"/>
  <c r="U12"/>
  <c r="U13"/>
  <c r="AA13"/>
  <c r="Y13"/>
  <c r="AF12"/>
  <c r="AD12"/>
  <c r="AC12"/>
  <c r="AB12"/>
  <c r="AA12"/>
  <c r="Y12"/>
  <c r="C12"/>
  <c r="T12"/>
  <c r="S12"/>
  <c r="R12"/>
  <c r="E12"/>
  <c r="G12"/>
  <c r="I12"/>
  <c r="K12"/>
  <c r="O12"/>
  <c r="Q12"/>
  <c r="D12"/>
  <c r="F12"/>
  <c r="H12"/>
  <c r="J12"/>
  <c r="N12"/>
  <c r="P12"/>
  <c r="Z10"/>
  <c r="Z11"/>
  <c r="AF11"/>
  <c r="Y10"/>
  <c r="Y11"/>
  <c r="AE11"/>
  <c r="W10"/>
  <c r="W11"/>
  <c r="AC11"/>
  <c r="V10"/>
  <c r="V11"/>
  <c r="AB11"/>
  <c r="U10"/>
  <c r="U11"/>
  <c r="AA11"/>
  <c r="X11"/>
  <c r="AF10"/>
  <c r="AE10"/>
  <c r="AC10"/>
  <c r="AB10"/>
  <c r="AA10"/>
  <c r="X10"/>
  <c r="C10"/>
  <c r="T10"/>
  <c r="D10"/>
  <c r="F10"/>
  <c r="H10"/>
  <c r="L10"/>
  <c r="N10"/>
  <c r="P10"/>
  <c r="V4"/>
  <c r="V5"/>
  <c r="AB4"/>
  <c r="F4"/>
  <c r="W4"/>
  <c r="W5"/>
  <c r="AC4"/>
  <c r="H4"/>
  <c r="X4"/>
  <c r="X5"/>
  <c r="AD4"/>
  <c r="J4"/>
  <c r="Y4"/>
  <c r="Y5"/>
  <c r="AE4"/>
  <c r="L4"/>
  <c r="Z4"/>
  <c r="Z5"/>
  <c r="AF4"/>
  <c r="N4"/>
  <c r="P4"/>
  <c r="U6"/>
  <c r="U7"/>
  <c r="AA6"/>
  <c r="D6"/>
  <c r="W6"/>
  <c r="W7"/>
  <c r="AC6"/>
  <c r="H6"/>
  <c r="X6"/>
  <c r="X7"/>
  <c r="AD6"/>
  <c r="J6"/>
  <c r="Y6"/>
  <c r="Y7"/>
  <c r="AE6"/>
  <c r="L6"/>
  <c r="Z6"/>
  <c r="Z7"/>
  <c r="AF6"/>
  <c r="N6"/>
  <c r="P6"/>
  <c r="U8"/>
  <c r="U9"/>
  <c r="AA8"/>
  <c r="D8"/>
  <c r="V8"/>
  <c r="V9"/>
  <c r="AB8"/>
  <c r="F8"/>
  <c r="X8"/>
  <c r="X9"/>
  <c r="AD8"/>
  <c r="J8"/>
  <c r="Y8"/>
  <c r="Y9"/>
  <c r="AE8"/>
  <c r="L8"/>
  <c r="Z8"/>
  <c r="Z9"/>
  <c r="AF8"/>
  <c r="N8"/>
  <c r="P8"/>
  <c r="E10"/>
  <c r="G10"/>
  <c r="I10"/>
  <c r="M10"/>
  <c r="O10"/>
  <c r="Q10"/>
  <c r="S10"/>
  <c r="C4"/>
  <c r="AB5"/>
  <c r="G4"/>
  <c r="AC5"/>
  <c r="I4"/>
  <c r="AD5"/>
  <c r="K4"/>
  <c r="AE5"/>
  <c r="M4"/>
  <c r="AF5"/>
  <c r="O4"/>
  <c r="Q4"/>
  <c r="S4"/>
  <c r="C6"/>
  <c r="AA7"/>
  <c r="E6"/>
  <c r="AC7"/>
  <c r="I6"/>
  <c r="AD7"/>
  <c r="K6"/>
  <c r="AE7"/>
  <c r="M6"/>
  <c r="AF7"/>
  <c r="O6"/>
  <c r="Q6"/>
  <c r="S6"/>
  <c r="C8"/>
  <c r="AA9"/>
  <c r="E8"/>
  <c r="AB9"/>
  <c r="G8"/>
  <c r="AD9"/>
  <c r="K8"/>
  <c r="AE9"/>
  <c r="M8"/>
  <c r="AF9"/>
  <c r="O8"/>
  <c r="Q8"/>
  <c r="S8"/>
  <c r="R10"/>
  <c r="W9"/>
  <c r="W8"/>
  <c r="T8"/>
  <c r="R8"/>
  <c r="V7"/>
  <c r="V6"/>
  <c r="T6"/>
  <c r="R6"/>
  <c r="U5"/>
  <c r="U4"/>
  <c r="AA4"/>
  <c r="T4"/>
  <c r="R4"/>
  <c r="N2"/>
  <c r="L2"/>
  <c r="J2"/>
  <c r="H2"/>
  <c r="F2"/>
  <c r="D2"/>
  <c r="L61" i="5"/>
  <c r="Y74"/>
  <c r="Y75"/>
  <c r="AE75"/>
  <c r="J61"/>
  <c r="X74"/>
  <c r="X75"/>
  <c r="AD75"/>
  <c r="H61"/>
  <c r="W74"/>
  <c r="W75"/>
  <c r="AC75"/>
  <c r="F61"/>
  <c r="V74"/>
  <c r="V75"/>
  <c r="AB75"/>
  <c r="D61"/>
  <c r="U74"/>
  <c r="U75"/>
  <c r="AA75"/>
  <c r="N61"/>
  <c r="Z75"/>
  <c r="AE74"/>
  <c r="AD74"/>
  <c r="AC74"/>
  <c r="AB74"/>
  <c r="AA74"/>
  <c r="Z74"/>
  <c r="C74"/>
  <c r="T74"/>
  <c r="S74"/>
  <c r="R74"/>
  <c r="E74"/>
  <c r="G74"/>
  <c r="I74"/>
  <c r="K74"/>
  <c r="M74"/>
  <c r="Q74"/>
  <c r="D74"/>
  <c r="F74"/>
  <c r="H74"/>
  <c r="J74"/>
  <c r="L74"/>
  <c r="P74"/>
  <c r="Z72"/>
  <c r="Z73"/>
  <c r="AF73"/>
  <c r="X72"/>
  <c r="X73"/>
  <c r="AD73"/>
  <c r="W72"/>
  <c r="W73"/>
  <c r="AC73"/>
  <c r="V72"/>
  <c r="V73"/>
  <c r="AB73"/>
  <c r="U72"/>
  <c r="U73"/>
  <c r="AA73"/>
  <c r="Y73"/>
  <c r="AF72"/>
  <c r="AD72"/>
  <c r="AC72"/>
  <c r="AB72"/>
  <c r="AA72"/>
  <c r="Y72"/>
  <c r="C72"/>
  <c r="T72"/>
  <c r="S72"/>
  <c r="R72"/>
  <c r="E72"/>
  <c r="G72"/>
  <c r="I72"/>
  <c r="K72"/>
  <c r="O72"/>
  <c r="Q72"/>
  <c r="D72"/>
  <c r="F72"/>
  <c r="H72"/>
  <c r="J72"/>
  <c r="N72"/>
  <c r="P72"/>
  <c r="Z70"/>
  <c r="Z71"/>
  <c r="AF71"/>
  <c r="Y70"/>
  <c r="Y71"/>
  <c r="AE71"/>
  <c r="W70"/>
  <c r="W71"/>
  <c r="AC71"/>
  <c r="V70"/>
  <c r="V71"/>
  <c r="AB71"/>
  <c r="U70"/>
  <c r="U71"/>
  <c r="AA71"/>
  <c r="X71"/>
  <c r="AF70"/>
  <c r="AE70"/>
  <c r="AC70"/>
  <c r="AB70"/>
  <c r="AA70"/>
  <c r="X70"/>
  <c r="C70"/>
  <c r="T70"/>
  <c r="S70"/>
  <c r="R70"/>
  <c r="E70"/>
  <c r="G70"/>
  <c r="I70"/>
  <c r="M70"/>
  <c r="O70"/>
  <c r="Q70"/>
  <c r="D70"/>
  <c r="F70"/>
  <c r="H70"/>
  <c r="L70"/>
  <c r="N70"/>
  <c r="P70"/>
  <c r="Z68"/>
  <c r="Z69"/>
  <c r="AF69"/>
  <c r="Y68"/>
  <c r="Y69"/>
  <c r="AE69"/>
  <c r="X68"/>
  <c r="X69"/>
  <c r="AD69"/>
  <c r="V68"/>
  <c r="V69"/>
  <c r="AB69"/>
  <c r="U68"/>
  <c r="U69"/>
  <c r="AA69"/>
  <c r="W69"/>
  <c r="AF68"/>
  <c r="AE68"/>
  <c r="AD68"/>
  <c r="AB68"/>
  <c r="AA68"/>
  <c r="W68"/>
  <c r="C68"/>
  <c r="T68"/>
  <c r="S68"/>
  <c r="R68"/>
  <c r="E68"/>
  <c r="G68"/>
  <c r="K68"/>
  <c r="M68"/>
  <c r="O68"/>
  <c r="Q68"/>
  <c r="D68"/>
  <c r="F68"/>
  <c r="J68"/>
  <c r="L68"/>
  <c r="N68"/>
  <c r="P68"/>
  <c r="Z66"/>
  <c r="Z67"/>
  <c r="AF67"/>
  <c r="Y66"/>
  <c r="Y67"/>
  <c r="AE67"/>
  <c r="X66"/>
  <c r="X67"/>
  <c r="AD67"/>
  <c r="W66"/>
  <c r="W67"/>
  <c r="AC67"/>
  <c r="U66"/>
  <c r="U67"/>
  <c r="AA67"/>
  <c r="V67"/>
  <c r="AF66"/>
  <c r="AE66"/>
  <c r="AD66"/>
  <c r="AC66"/>
  <c r="AA66"/>
  <c r="V66"/>
  <c r="C66"/>
  <c r="T66"/>
  <c r="S66"/>
  <c r="R66"/>
  <c r="E66"/>
  <c r="I66"/>
  <c r="K66"/>
  <c r="M66"/>
  <c r="O66"/>
  <c r="Q66"/>
  <c r="D66"/>
  <c r="H66"/>
  <c r="J66"/>
  <c r="L66"/>
  <c r="N66"/>
  <c r="P66"/>
  <c r="Z64"/>
  <c r="Z65"/>
  <c r="AF65"/>
  <c r="Y64"/>
  <c r="Y65"/>
  <c r="AE65"/>
  <c r="X64"/>
  <c r="X65"/>
  <c r="AD65"/>
  <c r="W64"/>
  <c r="W65"/>
  <c r="AC65"/>
  <c r="V64"/>
  <c r="V65"/>
  <c r="AB65"/>
  <c r="U65"/>
  <c r="AF64"/>
  <c r="AE64"/>
  <c r="AD64"/>
  <c r="AC64"/>
  <c r="AB64"/>
  <c r="U64"/>
  <c r="AA64"/>
  <c r="C64"/>
  <c r="T64"/>
  <c r="S64"/>
  <c r="R64"/>
  <c r="G64"/>
  <c r="I64"/>
  <c r="K64"/>
  <c r="M64"/>
  <c r="O64"/>
  <c r="Q64"/>
  <c r="F64"/>
  <c r="H64"/>
  <c r="J64"/>
  <c r="L64"/>
  <c r="N64"/>
  <c r="P64"/>
  <c r="N62"/>
  <c r="L62"/>
  <c r="J62"/>
  <c r="H62"/>
  <c r="F62"/>
  <c r="D62"/>
  <c r="L46"/>
  <c r="Y59"/>
  <c r="Y60"/>
  <c r="AE60"/>
  <c r="J46"/>
  <c r="X59"/>
  <c r="X60"/>
  <c r="AD60"/>
  <c r="H46"/>
  <c r="W59"/>
  <c r="W60"/>
  <c r="AC60"/>
  <c r="F46"/>
  <c r="V59"/>
  <c r="V60"/>
  <c r="AB60"/>
  <c r="D46"/>
  <c r="U59"/>
  <c r="U60"/>
  <c r="AA60"/>
  <c r="N46"/>
  <c r="Z60"/>
  <c r="AE59"/>
  <c r="AD59"/>
  <c r="AC59"/>
  <c r="AB59"/>
  <c r="AA59"/>
  <c r="Z59"/>
  <c r="C59"/>
  <c r="T59"/>
  <c r="S59"/>
  <c r="R59"/>
  <c r="E59"/>
  <c r="G59"/>
  <c r="I59"/>
  <c r="K59"/>
  <c r="M59"/>
  <c r="Q59"/>
  <c r="D59"/>
  <c r="F59"/>
  <c r="H59"/>
  <c r="J59"/>
  <c r="L59"/>
  <c r="P59"/>
  <c r="Z57"/>
  <c r="Z58"/>
  <c r="AF58"/>
  <c r="X57"/>
  <c r="X58"/>
  <c r="AD58"/>
  <c r="W57"/>
  <c r="W58"/>
  <c r="AC58"/>
  <c r="V57"/>
  <c r="V58"/>
  <c r="AB58"/>
  <c r="U57"/>
  <c r="U58"/>
  <c r="AA58"/>
  <c r="Y58"/>
  <c r="AF57"/>
  <c r="AD57"/>
  <c r="AC57"/>
  <c r="AB57"/>
  <c r="AA57"/>
  <c r="Y57"/>
  <c r="C57"/>
  <c r="T57"/>
  <c r="S57"/>
  <c r="R57"/>
  <c r="E57"/>
  <c r="G57"/>
  <c r="I57"/>
  <c r="K57"/>
  <c r="O57"/>
  <c r="Q57"/>
  <c r="D57"/>
  <c r="F57"/>
  <c r="H57"/>
  <c r="J57"/>
  <c r="N57"/>
  <c r="P57"/>
  <c r="Z55"/>
  <c r="Z56"/>
  <c r="AF56"/>
  <c r="Y55"/>
  <c r="Y56"/>
  <c r="AE56"/>
  <c r="W55"/>
  <c r="W56"/>
  <c r="AC56"/>
  <c r="V55"/>
  <c r="V56"/>
  <c r="AB56"/>
  <c r="U55"/>
  <c r="U56"/>
  <c r="AA56"/>
  <c r="X56"/>
  <c r="AF55"/>
  <c r="AE55"/>
  <c r="AC55"/>
  <c r="AB55"/>
  <c r="AA55"/>
  <c r="X55"/>
  <c r="C55"/>
  <c r="T55"/>
  <c r="S55"/>
  <c r="R55"/>
  <c r="E55"/>
  <c r="G55"/>
  <c r="I55"/>
  <c r="M55"/>
  <c r="O55"/>
  <c r="Q55"/>
  <c r="D55"/>
  <c r="F55"/>
  <c r="H55"/>
  <c r="L55"/>
  <c r="N55"/>
  <c r="P55"/>
  <c r="Z53"/>
  <c r="Z54"/>
  <c r="AF54"/>
  <c r="Y53"/>
  <c r="Y54"/>
  <c r="AE54"/>
  <c r="X53"/>
  <c r="X54"/>
  <c r="AD54"/>
  <c r="V53"/>
  <c r="V54"/>
  <c r="AB54"/>
  <c r="U53"/>
  <c r="U54"/>
  <c r="AA54"/>
  <c r="W54"/>
  <c r="AF53"/>
  <c r="AE53"/>
  <c r="AD53"/>
  <c r="AB53"/>
  <c r="AA53"/>
  <c r="W53"/>
  <c r="C53"/>
  <c r="T53"/>
  <c r="S53"/>
  <c r="R53"/>
  <c r="E53"/>
  <c r="G53"/>
  <c r="K53"/>
  <c r="M53"/>
  <c r="O53"/>
  <c r="Q53"/>
  <c r="D53"/>
  <c r="F53"/>
  <c r="J53"/>
  <c r="L53"/>
  <c r="N53"/>
  <c r="P53"/>
  <c r="Z51"/>
  <c r="Z52"/>
  <c r="AF52"/>
  <c r="Y51"/>
  <c r="Y52"/>
  <c r="AE52"/>
  <c r="X51"/>
  <c r="X52"/>
  <c r="AD52"/>
  <c r="W51"/>
  <c r="W52"/>
  <c r="AC52"/>
  <c r="U51"/>
  <c r="U52"/>
  <c r="AA52"/>
  <c r="V52"/>
  <c r="AF51"/>
  <c r="AE51"/>
  <c r="AD51"/>
  <c r="AC51"/>
  <c r="AA51"/>
  <c r="V51"/>
  <c r="C51"/>
  <c r="T51"/>
  <c r="S51"/>
  <c r="R51"/>
  <c r="E51"/>
  <c r="I51"/>
  <c r="K51"/>
  <c r="M51"/>
  <c r="O51"/>
  <c r="Q51"/>
  <c r="D51"/>
  <c r="H51"/>
  <c r="J51"/>
  <c r="L51"/>
  <c r="N51"/>
  <c r="P51"/>
  <c r="Z49"/>
  <c r="Z50"/>
  <c r="AF50"/>
  <c r="Y49"/>
  <c r="Y50"/>
  <c r="AE50"/>
  <c r="X49"/>
  <c r="X50"/>
  <c r="AD50"/>
  <c r="W49"/>
  <c r="W50"/>
  <c r="AC50"/>
  <c r="V49"/>
  <c r="V50"/>
  <c r="AB50"/>
  <c r="U50"/>
  <c r="AF49"/>
  <c r="AE49"/>
  <c r="AD49"/>
  <c r="AC49"/>
  <c r="AB49"/>
  <c r="U49"/>
  <c r="AA49"/>
  <c r="C49"/>
  <c r="T49"/>
  <c r="S49"/>
  <c r="R49"/>
  <c r="G49"/>
  <c r="I49"/>
  <c r="K49"/>
  <c r="M49"/>
  <c r="O49"/>
  <c r="Q49"/>
  <c r="F49"/>
  <c r="H49"/>
  <c r="J49"/>
  <c r="L49"/>
  <c r="N49"/>
  <c r="P49"/>
  <c r="N47"/>
  <c r="L47"/>
  <c r="J47"/>
  <c r="H47"/>
  <c r="F47"/>
  <c r="D47"/>
  <c r="L31"/>
  <c r="Y44"/>
  <c r="Y45"/>
  <c r="AE45"/>
  <c r="J31"/>
  <c r="X44"/>
  <c r="X45"/>
  <c r="AD45"/>
  <c r="H31"/>
  <c r="W44"/>
  <c r="W45"/>
  <c r="AC45"/>
  <c r="F31"/>
  <c r="V44"/>
  <c r="V45"/>
  <c r="AB45"/>
  <c r="D31"/>
  <c r="U44"/>
  <c r="U45"/>
  <c r="AA45"/>
  <c r="N31"/>
  <c r="Z45"/>
  <c r="AE44"/>
  <c r="AD44"/>
  <c r="AC44"/>
  <c r="AB44"/>
  <c r="AA44"/>
  <c r="Z44"/>
  <c r="C44"/>
  <c r="T44"/>
  <c r="S44"/>
  <c r="R44"/>
  <c r="E44"/>
  <c r="G44"/>
  <c r="I44"/>
  <c r="K44"/>
  <c r="M44"/>
  <c r="Q44"/>
  <c r="D44"/>
  <c r="F44"/>
  <c r="H44"/>
  <c r="J44"/>
  <c r="L44"/>
  <c r="P44"/>
  <c r="Z42"/>
  <c r="Z43"/>
  <c r="AF43"/>
  <c r="X42"/>
  <c r="X43"/>
  <c r="AD43"/>
  <c r="W42"/>
  <c r="W43"/>
  <c r="AC43"/>
  <c r="V42"/>
  <c r="V43"/>
  <c r="AB43"/>
  <c r="U42"/>
  <c r="U43"/>
  <c r="AA43"/>
  <c r="Y43"/>
  <c r="AF42"/>
  <c r="AD42"/>
  <c r="AC42"/>
  <c r="AB42"/>
  <c r="AA42"/>
  <c r="Y42"/>
  <c r="C42"/>
  <c r="T42"/>
  <c r="S42"/>
  <c r="R42"/>
  <c r="E42"/>
  <c r="G42"/>
  <c r="I42"/>
  <c r="K42"/>
  <c r="O42"/>
  <c r="Q42"/>
  <c r="D42"/>
  <c r="F42"/>
  <c r="H42"/>
  <c r="J42"/>
  <c r="N42"/>
  <c r="P42"/>
  <c r="Z40"/>
  <c r="Z41"/>
  <c r="AF41"/>
  <c r="Y40"/>
  <c r="Y41"/>
  <c r="AE41"/>
  <c r="W40"/>
  <c r="W41"/>
  <c r="AC41"/>
  <c r="V40"/>
  <c r="V41"/>
  <c r="AB41"/>
  <c r="U40"/>
  <c r="U41"/>
  <c r="AA41"/>
  <c r="X41"/>
  <c r="AF40"/>
  <c r="AE40"/>
  <c r="AC40"/>
  <c r="AB40"/>
  <c r="AA40"/>
  <c r="X40"/>
  <c r="C40"/>
  <c r="T40"/>
  <c r="S40"/>
  <c r="R40"/>
  <c r="E40"/>
  <c r="G40"/>
  <c r="I40"/>
  <c r="M40"/>
  <c r="O40"/>
  <c r="Q40"/>
  <c r="D40"/>
  <c r="F40"/>
  <c r="H40"/>
  <c r="L40"/>
  <c r="N40"/>
  <c r="P40"/>
  <c r="Z38"/>
  <c r="Z39"/>
  <c r="AF39"/>
  <c r="Y38"/>
  <c r="Y39"/>
  <c r="AE39"/>
  <c r="X38"/>
  <c r="X39"/>
  <c r="AD39"/>
  <c r="V38"/>
  <c r="V39"/>
  <c r="AB39"/>
  <c r="U38"/>
  <c r="U39"/>
  <c r="AA39"/>
  <c r="W39"/>
  <c r="AF38"/>
  <c r="AE38"/>
  <c r="AD38"/>
  <c r="AB38"/>
  <c r="AA38"/>
  <c r="W38"/>
  <c r="C38"/>
  <c r="T38"/>
  <c r="S38"/>
  <c r="R38"/>
  <c r="E38"/>
  <c r="G38"/>
  <c r="K38"/>
  <c r="M38"/>
  <c r="O38"/>
  <c r="Q38"/>
  <c r="D38"/>
  <c r="F38"/>
  <c r="J38"/>
  <c r="L38"/>
  <c r="N38"/>
  <c r="P38"/>
  <c r="Z36"/>
  <c r="Z37"/>
  <c r="AF37"/>
  <c r="Y36"/>
  <c r="Y37"/>
  <c r="AE37"/>
  <c r="X36"/>
  <c r="X37"/>
  <c r="AD37"/>
  <c r="W36"/>
  <c r="W37"/>
  <c r="AC37"/>
  <c r="U36"/>
  <c r="U37"/>
  <c r="AA37"/>
  <c r="V37"/>
  <c r="AF36"/>
  <c r="AE36"/>
  <c r="AD36"/>
  <c r="AC36"/>
  <c r="AA36"/>
  <c r="V36"/>
  <c r="C36"/>
  <c r="T36"/>
  <c r="S36"/>
  <c r="R36"/>
  <c r="E36"/>
  <c r="I36"/>
  <c r="K36"/>
  <c r="M36"/>
  <c r="O36"/>
  <c r="Q36"/>
  <c r="D36"/>
  <c r="H36"/>
  <c r="J36"/>
  <c r="L36"/>
  <c r="N36"/>
  <c r="P36"/>
  <c r="Z34"/>
  <c r="Z35"/>
  <c r="AF35"/>
  <c r="Y34"/>
  <c r="Y35"/>
  <c r="AE35"/>
  <c r="X34"/>
  <c r="X35"/>
  <c r="AD35"/>
  <c r="W34"/>
  <c r="W35"/>
  <c r="AC35"/>
  <c r="V34"/>
  <c r="V35"/>
  <c r="AB35"/>
  <c r="U35"/>
  <c r="AF34"/>
  <c r="AE34"/>
  <c r="AD34"/>
  <c r="AC34"/>
  <c r="AB34"/>
  <c r="U34"/>
  <c r="AA34"/>
  <c r="C34"/>
  <c r="T34"/>
  <c r="S34"/>
  <c r="R34"/>
  <c r="G34"/>
  <c r="I34"/>
  <c r="K34"/>
  <c r="M34"/>
  <c r="O34"/>
  <c r="Q34"/>
  <c r="F34"/>
  <c r="H34"/>
  <c r="J34"/>
  <c r="L34"/>
  <c r="N34"/>
  <c r="P34"/>
  <c r="N32"/>
  <c r="L32"/>
  <c r="J32"/>
  <c r="H32"/>
  <c r="F32"/>
  <c r="D32"/>
  <c r="L16"/>
  <c r="Y29"/>
  <c r="Y30"/>
  <c r="AE30"/>
  <c r="J16"/>
  <c r="X29"/>
  <c r="X30"/>
  <c r="AD30"/>
  <c r="H16"/>
  <c r="W29"/>
  <c r="W30"/>
  <c r="AC30"/>
  <c r="F16"/>
  <c r="V29"/>
  <c r="V30"/>
  <c r="AB30"/>
  <c r="D16"/>
  <c r="U29"/>
  <c r="U30"/>
  <c r="AA30"/>
  <c r="N16"/>
  <c r="Z30"/>
  <c r="AE29"/>
  <c r="AD29"/>
  <c r="AC29"/>
  <c r="AB29"/>
  <c r="AA29"/>
  <c r="Z29"/>
  <c r="C29"/>
  <c r="T29"/>
  <c r="S29"/>
  <c r="R29"/>
  <c r="E29"/>
  <c r="G29"/>
  <c r="I29"/>
  <c r="K29"/>
  <c r="M29"/>
  <c r="Q29"/>
  <c r="D29"/>
  <c r="F29"/>
  <c r="H29"/>
  <c r="J29"/>
  <c r="L29"/>
  <c r="P29"/>
  <c r="Z27"/>
  <c r="Z28"/>
  <c r="AF28"/>
  <c r="X27"/>
  <c r="X28"/>
  <c r="AD28"/>
  <c r="W27"/>
  <c r="W28"/>
  <c r="AC28"/>
  <c r="V27"/>
  <c r="V28"/>
  <c r="AB28"/>
  <c r="U27"/>
  <c r="U28"/>
  <c r="AA28"/>
  <c r="Y28"/>
  <c r="AF27"/>
  <c r="AD27"/>
  <c r="AC27"/>
  <c r="AB27"/>
  <c r="AA27"/>
  <c r="Y27"/>
  <c r="C27"/>
  <c r="T27"/>
  <c r="S27"/>
  <c r="R27"/>
  <c r="E27"/>
  <c r="G27"/>
  <c r="I27"/>
  <c r="K27"/>
  <c r="O27"/>
  <c r="Q27"/>
  <c r="D27"/>
  <c r="F27"/>
  <c r="H27"/>
  <c r="J27"/>
  <c r="N27"/>
  <c r="P27"/>
  <c r="Z25"/>
  <c r="Z26"/>
  <c r="AF26"/>
  <c r="Y25"/>
  <c r="Y26"/>
  <c r="AE26"/>
  <c r="W25"/>
  <c r="W26"/>
  <c r="AC26"/>
  <c r="V25"/>
  <c r="V26"/>
  <c r="AB26"/>
  <c r="U25"/>
  <c r="U26"/>
  <c r="AA26"/>
  <c r="X26"/>
  <c r="AF25"/>
  <c r="AE25"/>
  <c r="AC25"/>
  <c r="AB25"/>
  <c r="AA25"/>
  <c r="X25"/>
  <c r="C25"/>
  <c r="T25"/>
  <c r="S25"/>
  <c r="R25"/>
  <c r="E25"/>
  <c r="G25"/>
  <c r="I25"/>
  <c r="M25"/>
  <c r="O25"/>
  <c r="Q25"/>
  <c r="D25"/>
  <c r="F25"/>
  <c r="H25"/>
  <c r="L25"/>
  <c r="N25"/>
  <c r="P25"/>
  <c r="Z23"/>
  <c r="Z24"/>
  <c r="AF24"/>
  <c r="Y23"/>
  <c r="Y24"/>
  <c r="AE24"/>
  <c r="X23"/>
  <c r="X24"/>
  <c r="AD24"/>
  <c r="V23"/>
  <c r="V24"/>
  <c r="AB24"/>
  <c r="U23"/>
  <c r="U24"/>
  <c r="AA24"/>
  <c r="W24"/>
  <c r="AF23"/>
  <c r="AE23"/>
  <c r="AD23"/>
  <c r="AB23"/>
  <c r="AA23"/>
  <c r="W23"/>
  <c r="C23"/>
  <c r="T23"/>
  <c r="D23"/>
  <c r="J23"/>
  <c r="N23"/>
  <c r="P23"/>
  <c r="W19"/>
  <c r="W20"/>
  <c r="AC19"/>
  <c r="H19"/>
  <c r="X19"/>
  <c r="X20"/>
  <c r="AD19"/>
  <c r="J19"/>
  <c r="Z19"/>
  <c r="Z20"/>
  <c r="AF19"/>
  <c r="N19"/>
  <c r="P19"/>
  <c r="U21"/>
  <c r="U22"/>
  <c r="AA21"/>
  <c r="D21"/>
  <c r="W21"/>
  <c r="W22"/>
  <c r="AC21"/>
  <c r="H21"/>
  <c r="Y21"/>
  <c r="Y22"/>
  <c r="AE21"/>
  <c r="L21"/>
  <c r="P21"/>
  <c r="E23"/>
  <c r="K23"/>
  <c r="O23"/>
  <c r="Q23"/>
  <c r="S23"/>
  <c r="C19"/>
  <c r="AD20"/>
  <c r="K19"/>
  <c r="AF20"/>
  <c r="O19"/>
  <c r="Q19"/>
  <c r="S19"/>
  <c r="C21"/>
  <c r="AA22"/>
  <c r="E21"/>
  <c r="AC22"/>
  <c r="I21"/>
  <c r="X21"/>
  <c r="X22"/>
  <c r="AD22"/>
  <c r="K21"/>
  <c r="AE22"/>
  <c r="M21"/>
  <c r="Z21"/>
  <c r="Z22"/>
  <c r="AF22"/>
  <c r="O21"/>
  <c r="Q21"/>
  <c r="S21"/>
  <c r="R23"/>
  <c r="V22"/>
  <c r="AF21"/>
  <c r="AD21"/>
  <c r="V21"/>
  <c r="T21"/>
  <c r="R21"/>
  <c r="Y19"/>
  <c r="Y20"/>
  <c r="AE20"/>
  <c r="AC20"/>
  <c r="V19"/>
  <c r="V20"/>
  <c r="AB20"/>
  <c r="U20"/>
  <c r="AE19"/>
  <c r="AB19"/>
  <c r="U19"/>
  <c r="AA19"/>
  <c r="T19"/>
  <c r="R19"/>
  <c r="W17"/>
  <c r="H17"/>
  <c r="F17"/>
  <c r="D17"/>
  <c r="L1"/>
  <c r="Y14"/>
  <c r="Y15"/>
  <c r="AE15"/>
  <c r="J1"/>
  <c r="X14"/>
  <c r="X15"/>
  <c r="AD15"/>
  <c r="H1"/>
  <c r="W14"/>
  <c r="W15"/>
  <c r="AC15"/>
  <c r="F1"/>
  <c r="V14"/>
  <c r="V15"/>
  <c r="AB15"/>
  <c r="D1"/>
  <c r="U14"/>
  <c r="U15"/>
  <c r="AA15"/>
  <c r="N1"/>
  <c r="Z15"/>
  <c r="AE14"/>
  <c r="AD14"/>
  <c r="AC14"/>
  <c r="AB14"/>
  <c r="AA14"/>
  <c r="Z14"/>
  <c r="C14"/>
  <c r="T14"/>
  <c r="S14"/>
  <c r="R14"/>
  <c r="E14"/>
  <c r="G14"/>
  <c r="I14"/>
  <c r="K14"/>
  <c r="M14"/>
  <c r="Q14"/>
  <c r="D14"/>
  <c r="F14"/>
  <c r="H14"/>
  <c r="J14"/>
  <c r="L14"/>
  <c r="P14"/>
  <c r="Z12"/>
  <c r="Z13"/>
  <c r="AF13"/>
  <c r="X12"/>
  <c r="X13"/>
  <c r="AD13"/>
  <c r="W12"/>
  <c r="W13"/>
  <c r="AC13"/>
  <c r="V12"/>
  <c r="V13"/>
  <c r="AB13"/>
  <c r="U12"/>
  <c r="U13"/>
  <c r="AA13"/>
  <c r="Y13"/>
  <c r="AF12"/>
  <c r="AD12"/>
  <c r="AC12"/>
  <c r="AB12"/>
  <c r="AA12"/>
  <c r="Y12"/>
  <c r="C12"/>
  <c r="T12"/>
  <c r="S12"/>
  <c r="R12"/>
  <c r="E12"/>
  <c r="G12"/>
  <c r="I12"/>
  <c r="K12"/>
  <c r="O12"/>
  <c r="Q12"/>
  <c r="D12"/>
  <c r="F12"/>
  <c r="H12"/>
  <c r="J12"/>
  <c r="N12"/>
  <c r="P12"/>
  <c r="Z10"/>
  <c r="Z11"/>
  <c r="AF11"/>
  <c r="Y10"/>
  <c r="Y11"/>
  <c r="AE11"/>
  <c r="W10"/>
  <c r="W11"/>
  <c r="AC11"/>
  <c r="V10"/>
  <c r="V11"/>
  <c r="AB11"/>
  <c r="U10"/>
  <c r="U11"/>
  <c r="AA11"/>
  <c r="X11"/>
  <c r="AF10"/>
  <c r="AE10"/>
  <c r="AC10"/>
  <c r="AB10"/>
  <c r="AA10"/>
  <c r="X10"/>
  <c r="C10"/>
  <c r="T10"/>
  <c r="D10"/>
  <c r="F10"/>
  <c r="H10"/>
  <c r="L10"/>
  <c r="N10"/>
  <c r="P10"/>
  <c r="V4"/>
  <c r="V5"/>
  <c r="AB4"/>
  <c r="F4"/>
  <c r="W4"/>
  <c r="W5"/>
  <c r="AC4"/>
  <c r="H4"/>
  <c r="X4"/>
  <c r="X5"/>
  <c r="AD4"/>
  <c r="J4"/>
  <c r="Y4"/>
  <c r="Y5"/>
  <c r="AE4"/>
  <c r="L4"/>
  <c r="Z4"/>
  <c r="Z5"/>
  <c r="AF4"/>
  <c r="N4"/>
  <c r="P4"/>
  <c r="U6"/>
  <c r="U7"/>
  <c r="AA6"/>
  <c r="D6"/>
  <c r="W6"/>
  <c r="W7"/>
  <c r="AC6"/>
  <c r="H6"/>
  <c r="X6"/>
  <c r="X7"/>
  <c r="AD6"/>
  <c r="J6"/>
  <c r="Y6"/>
  <c r="Y7"/>
  <c r="AE6"/>
  <c r="L6"/>
  <c r="Z6"/>
  <c r="Z7"/>
  <c r="AF6"/>
  <c r="N6"/>
  <c r="P6"/>
  <c r="U8"/>
  <c r="U9"/>
  <c r="AA8"/>
  <c r="D8"/>
  <c r="V8"/>
  <c r="V9"/>
  <c r="AB8"/>
  <c r="F8"/>
  <c r="X8"/>
  <c r="X9"/>
  <c r="AD8"/>
  <c r="J8"/>
  <c r="Y8"/>
  <c r="Y9"/>
  <c r="AE8"/>
  <c r="L8"/>
  <c r="Z8"/>
  <c r="Z9"/>
  <c r="AF8"/>
  <c r="N8"/>
  <c r="P8"/>
  <c r="E10"/>
  <c r="G10"/>
  <c r="I10"/>
  <c r="M10"/>
  <c r="O10"/>
  <c r="Q10"/>
  <c r="S10"/>
  <c r="C4"/>
  <c r="AB5"/>
  <c r="G4"/>
  <c r="AC5"/>
  <c r="I4"/>
  <c r="AD5"/>
  <c r="K4"/>
  <c r="AE5"/>
  <c r="M4"/>
  <c r="AF5"/>
  <c r="O4"/>
  <c r="Q4"/>
  <c r="S4"/>
  <c r="C6"/>
  <c r="AA7"/>
  <c r="E6"/>
  <c r="AC7"/>
  <c r="I6"/>
  <c r="AD7"/>
  <c r="K6"/>
  <c r="AE7"/>
  <c r="M6"/>
  <c r="AF7"/>
  <c r="O6"/>
  <c r="Q6"/>
  <c r="S6"/>
  <c r="C8"/>
  <c r="AA9"/>
  <c r="E8"/>
  <c r="AB9"/>
  <c r="G8"/>
  <c r="AD9"/>
  <c r="K8"/>
  <c r="AE9"/>
  <c r="M8"/>
  <c r="AF9"/>
  <c r="O8"/>
  <c r="Q8"/>
  <c r="S8"/>
  <c r="R10"/>
  <c r="W9"/>
  <c r="W8"/>
  <c r="T8"/>
  <c r="R8"/>
  <c r="V7"/>
  <c r="V6"/>
  <c r="T6"/>
  <c r="R6"/>
  <c r="U5"/>
  <c r="U4"/>
  <c r="AA4"/>
  <c r="T4"/>
  <c r="R4"/>
  <c r="N2"/>
  <c r="L2"/>
  <c r="J2"/>
  <c r="H2"/>
  <c r="F2"/>
  <c r="D2"/>
</calcChain>
</file>

<file path=xl/sharedStrings.xml><?xml version="1.0" encoding="utf-8"?>
<sst xmlns="http://schemas.openxmlformats.org/spreadsheetml/2006/main" count="236" uniqueCount="157">
  <si>
    <t>NIV. 6</t>
  </si>
  <si>
    <t>POULE A</t>
  </si>
  <si>
    <t>TOTAAL</t>
  </si>
  <si>
    <t>PLAATS</t>
  </si>
  <si>
    <t>6-A1</t>
  </si>
  <si>
    <t>6-A2</t>
  </si>
  <si>
    <t>6-A3</t>
  </si>
  <si>
    <t>6-A4</t>
  </si>
  <si>
    <t>6-A5</t>
  </si>
  <si>
    <t>6-A6</t>
  </si>
  <si>
    <t>POULE B</t>
  </si>
  <si>
    <t>6-B1</t>
  </si>
  <si>
    <t>6-B2</t>
  </si>
  <si>
    <t>6-B3</t>
  </si>
  <si>
    <t>6-B4</t>
  </si>
  <si>
    <t>6-B5</t>
  </si>
  <si>
    <t>6-B6</t>
  </si>
  <si>
    <t>POULE C</t>
  </si>
  <si>
    <t>6-C1</t>
  </si>
  <si>
    <t>6-C2</t>
  </si>
  <si>
    <t>6-C3</t>
  </si>
  <si>
    <t>6-C4</t>
  </si>
  <si>
    <t>6-C5</t>
  </si>
  <si>
    <t>6-C6</t>
  </si>
  <si>
    <t>POULE D</t>
  </si>
  <si>
    <t>6-D1</t>
  </si>
  <si>
    <t>6-D2</t>
  </si>
  <si>
    <t>6-D3</t>
  </si>
  <si>
    <t>6-D4</t>
  </si>
  <si>
    <t>6-D5</t>
  </si>
  <si>
    <t>6-D6</t>
  </si>
  <si>
    <t>NIV. 4</t>
  </si>
  <si>
    <t>4-A1</t>
  </si>
  <si>
    <t>4-A2</t>
  </si>
  <si>
    <t>4-A3</t>
  </si>
  <si>
    <t>4-A4</t>
  </si>
  <si>
    <t>4-A5</t>
  </si>
  <si>
    <t>4-A6</t>
  </si>
  <si>
    <t>4-B1</t>
  </si>
  <si>
    <t>4-B2</t>
  </si>
  <si>
    <t>4-B3</t>
  </si>
  <si>
    <t>4-B4</t>
  </si>
  <si>
    <t>4-B5</t>
  </si>
  <si>
    <t>4-B6</t>
  </si>
  <si>
    <t>4-C1</t>
  </si>
  <si>
    <t>4-C2</t>
  </si>
  <si>
    <t>4-C3</t>
  </si>
  <si>
    <t>4-C4</t>
  </si>
  <si>
    <t>4-C5</t>
  </si>
  <si>
    <t>4-C6</t>
  </si>
  <si>
    <t>NIV. 3</t>
  </si>
  <si>
    <t>3-A1</t>
  </si>
  <si>
    <t>3-A2</t>
  </si>
  <si>
    <t>3-A3</t>
  </si>
  <si>
    <t>3-A4</t>
  </si>
  <si>
    <t>3-A5</t>
  </si>
  <si>
    <t>3-A6</t>
  </si>
  <si>
    <t>NIV. 2</t>
  </si>
  <si>
    <t>2-A1</t>
  </si>
  <si>
    <t>2-A2</t>
  </si>
  <si>
    <t>2-A3</t>
  </si>
  <si>
    <t>2-A4</t>
  </si>
  <si>
    <t>2-A5</t>
  </si>
  <si>
    <t>2-A6</t>
  </si>
  <si>
    <t>4-D1</t>
  </si>
  <si>
    <t>4-D2</t>
  </si>
  <si>
    <t>4-D3</t>
  </si>
  <si>
    <t>4-D4</t>
  </si>
  <si>
    <t>4-D5</t>
  </si>
  <si>
    <t>4-D6</t>
  </si>
  <si>
    <t>POULE E</t>
  </si>
  <si>
    <t>6-E1</t>
  </si>
  <si>
    <t>6-E2</t>
  </si>
  <si>
    <t>6-E3</t>
  </si>
  <si>
    <t>6-E4</t>
  </si>
  <si>
    <t>6-E5</t>
  </si>
  <si>
    <t>6-E6</t>
  </si>
  <si>
    <t xml:space="preserve"> </t>
  </si>
  <si>
    <t>POULE F</t>
  </si>
  <si>
    <t>6-F1</t>
  </si>
  <si>
    <t>6-F2</t>
  </si>
  <si>
    <t>6-F3</t>
  </si>
  <si>
    <t>6-F4</t>
  </si>
  <si>
    <t>6-F5</t>
  </si>
  <si>
    <t>6-F6</t>
  </si>
  <si>
    <t>4-E1</t>
  </si>
  <si>
    <t>4-E2</t>
  </si>
  <si>
    <t>4-E3</t>
  </si>
  <si>
    <t>4-E4</t>
  </si>
  <si>
    <t>4-E5</t>
  </si>
  <si>
    <t>4-E6</t>
  </si>
  <si>
    <t>4-F1</t>
  </si>
  <si>
    <t>4-F2</t>
  </si>
  <si>
    <t>4-F3</t>
  </si>
  <si>
    <t>4-F4</t>
  </si>
  <si>
    <t>4-F5</t>
  </si>
  <si>
    <t>4-F6</t>
  </si>
  <si>
    <t>3-B1</t>
  </si>
  <si>
    <t>3-B2</t>
  </si>
  <si>
    <t>3-B3</t>
  </si>
  <si>
    <t>3-B4</t>
  </si>
  <si>
    <t>3-B5</t>
  </si>
  <si>
    <t>3-B6</t>
  </si>
  <si>
    <t>3-C1</t>
  </si>
  <si>
    <t>3-C2</t>
  </si>
  <si>
    <t>3-C3</t>
  </si>
  <si>
    <t>3-C4</t>
  </si>
  <si>
    <t>3-C5</t>
  </si>
  <si>
    <t>3-C6</t>
  </si>
  <si>
    <t>3-D1</t>
  </si>
  <si>
    <t>3-D2</t>
  </si>
  <si>
    <t>3-D3</t>
  </si>
  <si>
    <t>3-D4</t>
  </si>
  <si>
    <t>3-D5</t>
  </si>
  <si>
    <t>3-D6</t>
  </si>
  <si>
    <t>3-D7</t>
  </si>
  <si>
    <t>3-E1</t>
  </si>
  <si>
    <t>3-E2</t>
  </si>
  <si>
    <t>3-E3</t>
  </si>
  <si>
    <t>3-E4</t>
  </si>
  <si>
    <t>3-E5</t>
  </si>
  <si>
    <t>3-E6</t>
  </si>
  <si>
    <t>2-B1</t>
  </si>
  <si>
    <t>2-B2</t>
  </si>
  <si>
    <t>2-B3</t>
  </si>
  <si>
    <t>2-B4</t>
  </si>
  <si>
    <t>2-B5</t>
  </si>
  <si>
    <t>2-B6</t>
  </si>
  <si>
    <t>2-C1</t>
  </si>
  <si>
    <t>2-C2</t>
  </si>
  <si>
    <t>2-C3</t>
  </si>
  <si>
    <t>2-C4</t>
  </si>
  <si>
    <t>2-C5</t>
  </si>
  <si>
    <t>2-C6</t>
  </si>
  <si>
    <t>2-D1</t>
  </si>
  <si>
    <t>2-D2</t>
  </si>
  <si>
    <t>2-D3</t>
  </si>
  <si>
    <t>2-D4</t>
  </si>
  <si>
    <t>2-D5</t>
  </si>
  <si>
    <t>2-D6</t>
  </si>
  <si>
    <t>2-E1</t>
  </si>
  <si>
    <t>2-E2</t>
  </si>
  <si>
    <t>2-E3</t>
  </si>
  <si>
    <t>2-E4</t>
  </si>
  <si>
    <t>2-E5</t>
  </si>
  <si>
    <t>2-E6</t>
  </si>
  <si>
    <t>AMVJ/Mart.Zeehondjes</t>
  </si>
  <si>
    <t>Sp.Stad Sannenas</t>
  </si>
  <si>
    <t>VHZ Spike</t>
  </si>
  <si>
    <t>SV Doorzetters</t>
  </si>
  <si>
    <t>AMVJ/Mart. Dolfijnen</t>
  </si>
  <si>
    <t>Sp.Stad Sprinkhanen</t>
  </si>
  <si>
    <t>4 wedstrijden gespeeld</t>
  </si>
  <si>
    <t>Atalante De Biggetjes</t>
  </si>
  <si>
    <t>Plaats</t>
  </si>
  <si>
    <t>?</t>
  </si>
  <si>
    <t>6-E7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</si>
</sst>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10"/>
      <name val="Arial"/>
    </font>
    <font>
      <sz val="10"/>
      <name val="Arial"/>
      <family val="2"/>
    </font>
    <font>
      <b/>
      <sz val="10"/>
      <color indexed="47"/>
      <name val="Arial"/>
      <family val="2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6" fillId="0" borderId="0"/>
    <xf numFmtId="0" fontId="7" fillId="0" borderId="0"/>
    <xf numFmtId="0" fontId="7" fillId="0" borderId="0"/>
  </cellStyleXfs>
  <cellXfs count="212">
    <xf numFmtId="0" fontId="0" fillId="0" borderId="0" xfId="0"/>
    <xf numFmtId="0" fontId="9" fillId="2" borderId="22" xfId="1" applyFont="1" applyBorder="1" applyAlignment="1">
      <alignment horizontal="center" vertical="center"/>
    </xf>
    <xf numFmtId="0" fontId="9" fillId="2" borderId="14" xfId="1" applyFont="1" applyBorder="1" applyAlignment="1">
      <alignment horizontal="center" vertical="center"/>
    </xf>
    <xf numFmtId="0" fontId="9" fillId="2" borderId="35" xfId="1" applyFont="1" applyBorder="1" applyAlignment="1">
      <alignment horizontal="center" vertical="center"/>
    </xf>
    <xf numFmtId="0" fontId="9" fillId="2" borderId="1" xfId="1" applyFont="1" applyAlignment="1">
      <alignment horizontal="center" vertical="center"/>
    </xf>
    <xf numFmtId="0" fontId="9" fillId="2" borderId="36" xfId="1" applyFont="1" applyBorder="1" applyAlignment="1">
      <alignment horizontal="center" vertical="center"/>
    </xf>
    <xf numFmtId="0" fontId="9" fillId="5" borderId="31" xfId="1" applyFont="1" applyFill="1" applyBorder="1" applyAlignment="1">
      <alignment horizontal="center" vertical="center"/>
    </xf>
    <xf numFmtId="0" fontId="9" fillId="2" borderId="12" xfId="1" applyFont="1" applyBorder="1" applyAlignment="1">
      <alignment horizontal="center" vertical="center"/>
    </xf>
    <xf numFmtId="0" fontId="9" fillId="2" borderId="26" xfId="1" applyFont="1" applyBorder="1" applyAlignment="1">
      <alignment horizontal="center" vertical="center"/>
    </xf>
    <xf numFmtId="0" fontId="9" fillId="5" borderId="14" xfId="1" applyFont="1" applyFill="1" applyBorder="1" applyAlignment="1">
      <alignment horizontal="center" vertical="center"/>
    </xf>
    <xf numFmtId="0" fontId="9" fillId="5" borderId="8" xfId="1" applyFont="1" applyFill="1" applyBorder="1" applyAlignment="1">
      <alignment horizontal="center" vertical="center"/>
    </xf>
    <xf numFmtId="0" fontId="9" fillId="2" borderId="37" xfId="1" applyFont="1" applyBorder="1" applyAlignment="1">
      <alignment horizontal="center" vertical="center"/>
    </xf>
    <xf numFmtId="0" fontId="9" fillId="5" borderId="11" xfId="1" applyFont="1" applyFill="1" applyBorder="1" applyAlignment="1">
      <alignment horizontal="center" vertical="center"/>
    </xf>
    <xf numFmtId="0" fontId="9" fillId="5" borderId="17" xfId="1" applyFont="1" applyFill="1" applyBorder="1" applyAlignment="1">
      <alignment horizontal="center" vertical="center"/>
    </xf>
    <xf numFmtId="0" fontId="9" fillId="2" borderId="18" xfId="1" applyFont="1" applyBorder="1" applyAlignment="1">
      <alignment horizontal="center" vertical="center"/>
    </xf>
    <xf numFmtId="0" fontId="9" fillId="2" borderId="16" xfId="1" applyFont="1" applyBorder="1" applyAlignment="1">
      <alignment horizontal="center" vertical="center"/>
    </xf>
    <xf numFmtId="0" fontId="9" fillId="2" borderId="19" xfId="1" applyFont="1" applyBorder="1" applyAlignment="1">
      <alignment horizontal="center" vertical="center"/>
    </xf>
    <xf numFmtId="0" fontId="9" fillId="2" borderId="29" xfId="1" applyFont="1" applyBorder="1" applyAlignment="1">
      <alignment horizontal="center" vertical="center"/>
    </xf>
    <xf numFmtId="0" fontId="7" fillId="0" borderId="0" xfId="2" applyFont="1"/>
    <xf numFmtId="0" fontId="6" fillId="0" borderId="0" xfId="2" applyAlignment="1">
      <alignment wrapText="1"/>
    </xf>
    <xf numFmtId="0" fontId="6" fillId="0" borderId="0" xfId="2"/>
    <xf numFmtId="49" fontId="6" fillId="0" borderId="0" xfId="2" applyNumberFormat="1"/>
    <xf numFmtId="0" fontId="6" fillId="5" borderId="19" xfId="2" applyFill="1" applyBorder="1"/>
    <xf numFmtId="0" fontId="6" fillId="0" borderId="16" xfId="2" applyBorder="1"/>
    <xf numFmtId="0" fontId="6" fillId="0" borderId="20" xfId="2" applyBorder="1"/>
    <xf numFmtId="0" fontId="6" fillId="5" borderId="9" xfId="2" applyFill="1" applyBorder="1"/>
    <xf numFmtId="0" fontId="6" fillId="0" borderId="19" xfId="2" applyBorder="1"/>
    <xf numFmtId="0" fontId="6" fillId="5" borderId="16" xfId="2" applyFill="1" applyBorder="1"/>
    <xf numFmtId="0" fontId="6" fillId="5" borderId="8" xfId="2" applyFill="1" applyBorder="1"/>
    <xf numFmtId="0" fontId="6" fillId="0" borderId="25" xfId="2" applyBorder="1"/>
    <xf numFmtId="0" fontId="6" fillId="0" borderId="23" xfId="2" applyBorder="1"/>
    <xf numFmtId="0" fontId="3" fillId="4" borderId="17" xfId="2" applyFont="1" applyFill="1" applyBorder="1" applyAlignment="1" applyProtection="1">
      <alignment horizontal="center" vertical="center"/>
      <protection locked="0"/>
    </xf>
    <xf numFmtId="0" fontId="3" fillId="4" borderId="14" xfId="2" applyFont="1" applyFill="1" applyBorder="1" applyAlignment="1" applyProtection="1">
      <alignment horizontal="center" vertical="center"/>
      <protection locked="0"/>
    </xf>
    <xf numFmtId="49" fontId="5" fillId="4" borderId="16" xfId="2" applyNumberFormat="1" applyFont="1" applyFill="1" applyBorder="1" applyAlignment="1" applyProtection="1">
      <alignment vertical="center"/>
      <protection locked="0"/>
    </xf>
    <xf numFmtId="0" fontId="6" fillId="0" borderId="17" xfId="2" applyBorder="1"/>
    <xf numFmtId="49" fontId="8" fillId="4" borderId="9" xfId="2" applyNumberFormat="1" applyFont="1" applyFill="1" applyBorder="1" applyAlignment="1" applyProtection="1">
      <alignment horizontal="center" vertical="center"/>
      <protection locked="0"/>
    </xf>
    <xf numFmtId="49" fontId="3" fillId="4" borderId="31" xfId="2" applyNumberFormat="1" applyFont="1" applyFill="1" applyBorder="1" applyAlignment="1" applyProtection="1">
      <alignment horizontal="center" vertical="center"/>
      <protection locked="0"/>
    </xf>
    <xf numFmtId="49" fontId="8" fillId="4" borderId="8" xfId="2" applyNumberFormat="1" applyFont="1" applyFill="1" applyBorder="1" applyAlignment="1" applyProtection="1">
      <alignment horizontal="center" vertical="center"/>
      <protection locked="0"/>
    </xf>
    <xf numFmtId="49" fontId="3" fillId="4" borderId="0" xfId="2" applyNumberFormat="1" applyFont="1" applyFill="1" applyAlignment="1" applyProtection="1">
      <alignment horizontal="center" vertical="center"/>
      <protection locked="0"/>
    </xf>
    <xf numFmtId="49" fontId="5" fillId="4" borderId="25" xfId="2" applyNumberFormat="1" applyFont="1" applyFill="1" applyBorder="1" applyAlignment="1" applyProtection="1">
      <alignment vertical="center"/>
      <protection locked="0"/>
    </xf>
    <xf numFmtId="49" fontId="2" fillId="3" borderId="10" xfId="2" applyNumberFormat="1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horizontal="center" vertical="center"/>
    </xf>
    <xf numFmtId="49" fontId="5" fillId="3" borderId="16" xfId="2" applyNumberFormat="1" applyFont="1" applyFill="1" applyBorder="1" applyAlignment="1">
      <alignment vertical="center"/>
    </xf>
    <xf numFmtId="0" fontId="3" fillId="3" borderId="9" xfId="2" applyFont="1" applyFill="1" applyBorder="1" applyAlignment="1">
      <alignment horizontal="left" vertical="center"/>
    </xf>
    <xf numFmtId="49" fontId="2" fillId="3" borderId="31" xfId="2" applyNumberFormat="1" applyFont="1" applyFill="1" applyBorder="1" applyAlignment="1">
      <alignment horizontal="center" vertical="center"/>
    </xf>
    <xf numFmtId="0" fontId="6" fillId="0" borderId="8" xfId="2" applyBorder="1"/>
    <xf numFmtId="49" fontId="2" fillId="3" borderId="33" xfId="2" applyNumberFormat="1" applyFont="1" applyFill="1" applyBorder="1" applyAlignment="1">
      <alignment horizontal="center" vertical="center"/>
    </xf>
    <xf numFmtId="49" fontId="5" fillId="3" borderId="9" xfId="2" applyNumberFormat="1" applyFont="1" applyFill="1" applyBorder="1" applyAlignment="1">
      <alignment vertical="center"/>
    </xf>
    <xf numFmtId="0" fontId="6" fillId="0" borderId="41" xfId="2" applyBorder="1"/>
    <xf numFmtId="0" fontId="6" fillId="0" borderId="28" xfId="2" applyBorder="1"/>
    <xf numFmtId="2" fontId="6" fillId="0" borderId="0" xfId="2" applyNumberFormat="1"/>
    <xf numFmtId="0" fontId="6" fillId="0" borderId="34" xfId="2" applyBorder="1"/>
    <xf numFmtId="0" fontId="2" fillId="6" borderId="3" xfId="2" applyFont="1" applyFill="1" applyBorder="1" applyAlignment="1">
      <alignment horizontal="center" vertical="center" wrapText="1"/>
    </xf>
    <xf numFmtId="0" fontId="3" fillId="6" borderId="10" xfId="2" applyFont="1" applyFill="1" applyBorder="1" applyAlignment="1">
      <alignment horizontal="center" vertical="center"/>
    </xf>
    <xf numFmtId="0" fontId="3" fillId="6" borderId="14" xfId="2" applyFont="1" applyFill="1" applyBorder="1" applyAlignment="1">
      <alignment horizontal="left" vertical="center"/>
    </xf>
    <xf numFmtId="0" fontId="2" fillId="6" borderId="6" xfId="2" applyFont="1" applyFill="1" applyBorder="1" applyAlignment="1">
      <alignment horizontal="center" vertical="center" wrapText="1"/>
    </xf>
    <xf numFmtId="0" fontId="3" fillId="6" borderId="16" xfId="2" applyFont="1" applyFill="1" applyBorder="1" applyAlignment="1">
      <alignment vertical="center"/>
    </xf>
    <xf numFmtId="0" fontId="3" fillId="6" borderId="9" xfId="2" applyFont="1" applyFill="1" applyBorder="1" applyAlignment="1">
      <alignment horizontal="left" vertical="center"/>
    </xf>
    <xf numFmtId="0" fontId="3" fillId="6" borderId="31" xfId="2" applyFont="1" applyFill="1" applyBorder="1" applyAlignment="1">
      <alignment horizontal="center" vertical="center"/>
    </xf>
    <xf numFmtId="0" fontId="3" fillId="6" borderId="23" xfId="2" applyFont="1" applyFill="1" applyBorder="1" applyAlignment="1">
      <alignment vertical="center"/>
    </xf>
    <xf numFmtId="0" fontId="4" fillId="0" borderId="3" xfId="2" applyFont="1" applyBorder="1"/>
    <xf numFmtId="0" fontId="4" fillId="0" borderId="4" xfId="2" applyFont="1" applyBorder="1"/>
    <xf numFmtId="0" fontId="4" fillId="0" borderId="6" xfId="2" applyFont="1" applyBorder="1"/>
    <xf numFmtId="0" fontId="4" fillId="0" borderId="9" xfId="2" applyFont="1" applyBorder="1"/>
    <xf numFmtId="0" fontId="3" fillId="0" borderId="31" xfId="2" applyFont="1" applyBorder="1" applyAlignment="1">
      <alignment horizontal="center" vertical="center"/>
    </xf>
    <xf numFmtId="0" fontId="3" fillId="6" borderId="17" xfId="2" applyFont="1" applyFill="1" applyBorder="1" applyAlignment="1">
      <alignment vertical="center"/>
    </xf>
    <xf numFmtId="0" fontId="3" fillId="0" borderId="23" xfId="2" applyFont="1" applyBorder="1" applyAlignment="1">
      <alignment vertical="center"/>
    </xf>
    <xf numFmtId="0" fontId="3" fillId="0" borderId="35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5" borderId="0" xfId="2" applyFont="1" applyFill="1" applyAlignment="1">
      <alignment horizontal="center" vertical="center"/>
    </xf>
    <xf numFmtId="0" fontId="4" fillId="5" borderId="25" xfId="2" applyFont="1" applyFill="1" applyBorder="1" applyAlignment="1">
      <alignment horizontal="center" vertical="center"/>
    </xf>
    <xf numFmtId="0" fontId="4" fillId="5" borderId="3" xfId="2" applyFont="1" applyFill="1" applyBorder="1" applyAlignment="1">
      <alignment horizontal="center" vertical="center"/>
    </xf>
    <xf numFmtId="0" fontId="4" fillId="5" borderId="6" xfId="2" applyFont="1" applyFill="1" applyBorder="1" applyAlignment="1">
      <alignment horizontal="center" vertical="center"/>
    </xf>
    <xf numFmtId="1" fontId="5" fillId="7" borderId="4" xfId="2" applyNumberFormat="1" applyFont="1" applyFill="1" applyBorder="1" applyAlignment="1" applyProtection="1">
      <alignment horizontal="center" vertical="center"/>
      <protection locked="0"/>
    </xf>
    <xf numFmtId="1" fontId="5" fillId="7" borderId="9" xfId="2" applyNumberFormat="1" applyFont="1" applyFill="1" applyBorder="1" applyAlignment="1" applyProtection="1">
      <alignment horizontal="center" vertical="center"/>
      <protection locked="0"/>
    </xf>
    <xf numFmtId="0" fontId="4" fillId="5" borderId="34" xfId="2" applyFont="1" applyFill="1" applyBorder="1" applyAlignment="1">
      <alignment horizontal="center" vertical="center"/>
    </xf>
    <xf numFmtId="0" fontId="4" fillId="5" borderId="19" xfId="2" applyFont="1" applyFill="1" applyBorder="1" applyAlignment="1">
      <alignment horizontal="center" vertical="center"/>
    </xf>
    <xf numFmtId="0" fontId="2" fillId="5" borderId="2" xfId="2" applyFont="1" applyFill="1" applyBorder="1" applyAlignment="1" applyProtection="1">
      <alignment horizontal="center" vertical="center"/>
      <protection locked="0"/>
    </xf>
    <xf numFmtId="0" fontId="2" fillId="5" borderId="5" xfId="2" applyFont="1" applyFill="1" applyBorder="1" applyAlignment="1" applyProtection="1">
      <alignment horizontal="center" vertical="center"/>
      <protection locked="0"/>
    </xf>
    <xf numFmtId="0" fontId="2" fillId="5" borderId="2" xfId="2" applyFont="1" applyFill="1" applyBorder="1" applyAlignment="1" applyProtection="1">
      <alignment horizontal="center" vertical="center" wrapText="1"/>
      <protection locked="0"/>
    </xf>
    <xf numFmtId="0" fontId="2" fillId="5" borderId="5" xfId="2" applyFont="1" applyFill="1" applyBorder="1" applyAlignment="1" applyProtection="1">
      <alignment horizontal="center" vertical="center" wrapText="1"/>
      <protection locked="0"/>
    </xf>
    <xf numFmtId="0" fontId="4" fillId="0" borderId="38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7" borderId="13" xfId="2" applyFont="1" applyFill="1" applyBorder="1" applyAlignment="1">
      <alignment horizontal="center" vertical="center"/>
    </xf>
    <xf numFmtId="0" fontId="4" fillId="7" borderId="18" xfId="2" applyFont="1" applyFill="1" applyBorder="1" applyAlignment="1">
      <alignment horizontal="center" vertical="center"/>
    </xf>
    <xf numFmtId="0" fontId="2" fillId="5" borderId="3" xfId="2" applyFont="1" applyFill="1" applyBorder="1" applyAlignment="1" applyProtection="1">
      <alignment horizontal="center" vertical="center"/>
      <protection locked="0"/>
    </xf>
    <xf numFmtId="0" fontId="2" fillId="5" borderId="7" xfId="2" applyFont="1" applyFill="1" applyBorder="1" applyAlignment="1" applyProtection="1">
      <alignment horizontal="center" vertical="center"/>
      <protection locked="0"/>
    </xf>
    <xf numFmtId="0" fontId="2" fillId="5" borderId="3" xfId="2" applyFont="1" applyFill="1" applyBorder="1" applyAlignment="1" applyProtection="1">
      <alignment horizontal="center" vertical="center" wrapText="1"/>
      <protection locked="0"/>
    </xf>
    <xf numFmtId="0" fontId="2" fillId="5" borderId="7" xfId="2" applyFont="1" applyFill="1" applyBorder="1" applyAlignment="1" applyProtection="1">
      <alignment horizontal="center" vertical="center" wrapText="1"/>
      <protection locked="0"/>
    </xf>
    <xf numFmtId="0" fontId="4" fillId="5" borderId="32" xfId="2" applyFont="1" applyFill="1" applyBorder="1" applyAlignment="1">
      <alignment horizontal="center" vertical="center"/>
    </xf>
    <xf numFmtId="0" fontId="4" fillId="5" borderId="18" xfId="2" applyFont="1" applyFill="1" applyBorder="1" applyAlignment="1">
      <alignment horizontal="center" vertical="center"/>
    </xf>
    <xf numFmtId="49" fontId="3" fillId="5" borderId="3" xfId="2" applyNumberFormat="1" applyFont="1" applyFill="1" applyBorder="1" applyAlignment="1" applyProtection="1">
      <alignment horizontal="center" vertical="center" wrapText="1"/>
      <protection locked="0"/>
    </xf>
    <xf numFmtId="0" fontId="3" fillId="5" borderId="4" xfId="2" applyFont="1" applyFill="1" applyBorder="1" applyAlignment="1" applyProtection="1">
      <alignment horizontal="center" vertical="center" wrapText="1"/>
      <protection locked="0"/>
    </xf>
    <xf numFmtId="0" fontId="3" fillId="5" borderId="7" xfId="2" applyFont="1" applyFill="1" applyBorder="1" applyAlignment="1" applyProtection="1">
      <alignment horizontal="center" vertical="center" wrapText="1"/>
      <protection locked="0"/>
    </xf>
    <xf numFmtId="0" fontId="3" fillId="5" borderId="8" xfId="2" applyFont="1" applyFill="1" applyBorder="1" applyAlignment="1" applyProtection="1">
      <alignment horizontal="center" vertical="center" wrapText="1"/>
      <protection locked="0"/>
    </xf>
    <xf numFmtId="49" fontId="3" fillId="5" borderId="4" xfId="2" applyNumberFormat="1" applyFont="1" applyFill="1" applyBorder="1" applyAlignment="1" applyProtection="1">
      <alignment horizontal="center" vertical="center" wrapText="1"/>
      <protection locked="0"/>
    </xf>
    <xf numFmtId="49" fontId="3" fillId="5" borderId="7" xfId="2" applyNumberFormat="1" applyFont="1" applyFill="1" applyBorder="1" applyAlignment="1" applyProtection="1">
      <alignment horizontal="center" vertical="center" wrapText="1"/>
      <protection locked="0"/>
    </xf>
    <xf numFmtId="49" fontId="3" fillId="5" borderId="8" xfId="2" applyNumberFormat="1" applyFont="1" applyFill="1" applyBorder="1" applyAlignment="1" applyProtection="1">
      <alignment horizontal="center" vertical="center" wrapText="1"/>
      <protection locked="0"/>
    </xf>
    <xf numFmtId="49" fontId="2" fillId="5" borderId="2" xfId="2" applyNumberFormat="1" applyFont="1" applyFill="1" applyBorder="1" applyAlignment="1" applyProtection="1">
      <alignment horizontal="center" vertical="center"/>
      <protection locked="0"/>
    </xf>
    <xf numFmtId="49" fontId="2" fillId="5" borderId="5" xfId="2" applyNumberFormat="1" applyFont="1" applyFill="1" applyBorder="1" applyAlignment="1" applyProtection="1">
      <alignment horizontal="center" vertical="center"/>
      <protection locked="0"/>
    </xf>
    <xf numFmtId="0" fontId="4" fillId="5" borderId="15" xfId="2" applyFont="1" applyFill="1" applyBorder="1" applyAlignment="1">
      <alignment horizontal="center" vertical="center"/>
    </xf>
    <xf numFmtId="49" fontId="2" fillId="5" borderId="3" xfId="2" applyNumberFormat="1" applyFont="1" applyFill="1" applyBorder="1" applyAlignment="1" applyProtection="1">
      <alignment horizontal="center" vertical="center" wrapText="1"/>
      <protection locked="0"/>
    </xf>
    <xf numFmtId="49" fontId="2" fillId="5" borderId="7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21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49" fontId="4" fillId="4" borderId="21" xfId="2" applyNumberFormat="1" applyFont="1" applyFill="1" applyBorder="1" applyAlignment="1" applyProtection="1">
      <alignment horizontal="center" vertical="center"/>
      <protection locked="0"/>
    </xf>
    <xf numFmtId="49" fontId="4" fillId="4" borderId="24" xfId="2" applyNumberFormat="1" applyFont="1" applyFill="1" applyBorder="1" applyAlignment="1" applyProtection="1">
      <alignment horizontal="center" vertical="center"/>
      <protection locked="0"/>
    </xf>
    <xf numFmtId="0" fontId="4" fillId="4" borderId="3" xfId="2" applyFont="1" applyFill="1" applyBorder="1" applyAlignment="1" applyProtection="1">
      <alignment horizontal="center" vertical="center"/>
      <protection locked="0"/>
    </xf>
    <xf numFmtId="0" fontId="4" fillId="4" borderId="6" xfId="2" applyFont="1" applyFill="1" applyBorder="1" applyAlignment="1" applyProtection="1">
      <alignment horizontal="center" vertical="center"/>
      <protection locked="0"/>
    </xf>
    <xf numFmtId="49" fontId="4" fillId="4" borderId="32" xfId="2" applyNumberFormat="1" applyFont="1" applyFill="1" applyBorder="1" applyAlignment="1" applyProtection="1">
      <alignment horizontal="center" vertical="center"/>
      <protection locked="0"/>
    </xf>
    <xf numFmtId="49" fontId="4" fillId="4" borderId="18" xfId="2" applyNumberFormat="1" applyFont="1" applyFill="1" applyBorder="1" applyAlignment="1" applyProtection="1">
      <alignment horizontal="center" vertical="center"/>
      <protection locked="0"/>
    </xf>
    <xf numFmtId="0" fontId="4" fillId="0" borderId="34" xfId="2" applyFont="1" applyBorder="1" applyAlignment="1">
      <alignment horizontal="center" vertical="center"/>
    </xf>
    <xf numFmtId="49" fontId="2" fillId="4" borderId="2" xfId="2" applyNumberFormat="1" applyFont="1" applyFill="1" applyBorder="1" applyAlignment="1" applyProtection="1">
      <alignment horizontal="center" vertical="center"/>
      <protection locked="0"/>
    </xf>
    <xf numFmtId="49" fontId="2" fillId="4" borderId="5" xfId="2" applyNumberFormat="1" applyFont="1" applyFill="1" applyBorder="1" applyAlignment="1" applyProtection="1">
      <alignment horizontal="center" vertical="center"/>
      <protection locked="0"/>
    </xf>
    <xf numFmtId="0" fontId="2" fillId="4" borderId="2" xfId="2" applyFont="1" applyFill="1" applyBorder="1" applyAlignment="1" applyProtection="1">
      <alignment horizontal="center" vertical="center" wrapText="1"/>
      <protection locked="0"/>
    </xf>
    <xf numFmtId="0" fontId="2" fillId="4" borderId="5" xfId="2" applyFont="1" applyFill="1" applyBorder="1" applyAlignment="1" applyProtection="1">
      <alignment horizontal="center" vertical="center" wrapText="1"/>
      <protection locked="0"/>
    </xf>
    <xf numFmtId="0" fontId="4" fillId="0" borderId="7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2" fillId="4" borderId="3" xfId="2" applyFont="1" applyFill="1" applyBorder="1" applyAlignment="1" applyProtection="1">
      <alignment horizontal="center" vertical="center" wrapText="1"/>
      <protection locked="0"/>
    </xf>
    <xf numFmtId="0" fontId="2" fillId="4" borderId="7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horizontal="center" vertical="center"/>
    </xf>
    <xf numFmtId="49" fontId="3" fillId="4" borderId="3" xfId="2" applyNumberFormat="1" applyFont="1" applyFill="1" applyBorder="1" applyAlignment="1" applyProtection="1">
      <alignment horizontal="center" vertical="center" wrapText="1"/>
      <protection locked="0"/>
    </xf>
    <xf numFmtId="0" fontId="3" fillId="4" borderId="4" xfId="2" applyFont="1" applyFill="1" applyBorder="1" applyAlignment="1" applyProtection="1">
      <alignment horizontal="center" vertical="center" wrapText="1"/>
      <protection locked="0"/>
    </xf>
    <xf numFmtId="0" fontId="3" fillId="4" borderId="6" xfId="2" applyFont="1" applyFill="1" applyBorder="1" applyAlignment="1" applyProtection="1">
      <alignment horizontal="center" vertical="center" wrapText="1"/>
      <protection locked="0"/>
    </xf>
    <xf numFmtId="0" fontId="3" fillId="4" borderId="9" xfId="2" applyFont="1" applyFill="1" applyBorder="1" applyAlignment="1" applyProtection="1">
      <alignment horizontal="center" vertical="center" wrapText="1"/>
      <protection locked="0"/>
    </xf>
    <xf numFmtId="49" fontId="2" fillId="4" borderId="3" xfId="2" applyNumberFormat="1" applyFont="1" applyFill="1" applyBorder="1" applyAlignment="1" applyProtection="1">
      <alignment horizontal="center" vertical="center"/>
      <protection locked="0"/>
    </xf>
    <xf numFmtId="49" fontId="2" fillId="4" borderId="4" xfId="2" applyNumberFormat="1" applyFont="1" applyFill="1" applyBorder="1" applyAlignment="1" applyProtection="1">
      <alignment horizontal="center" vertical="center"/>
      <protection locked="0"/>
    </xf>
    <xf numFmtId="49" fontId="2" fillId="4" borderId="7" xfId="2" applyNumberFormat="1" applyFont="1" applyFill="1" applyBorder="1" applyAlignment="1" applyProtection="1">
      <alignment horizontal="center" vertical="center"/>
      <protection locked="0"/>
    </xf>
    <xf numFmtId="49" fontId="2" fillId="4" borderId="8" xfId="2" applyNumberFormat="1" applyFont="1" applyFill="1" applyBorder="1" applyAlignment="1" applyProtection="1">
      <alignment horizontal="center" vertical="center"/>
      <protection locked="0"/>
    </xf>
    <xf numFmtId="49" fontId="2" fillId="4" borderId="9" xfId="2" applyNumberFormat="1" applyFont="1" applyFill="1" applyBorder="1" applyAlignment="1" applyProtection="1">
      <alignment horizontal="center" vertical="center"/>
      <protection locked="0"/>
    </xf>
    <xf numFmtId="49" fontId="4" fillId="4" borderId="7" xfId="2" applyNumberFormat="1" applyFont="1" applyFill="1" applyBorder="1" applyAlignment="1" applyProtection="1">
      <alignment horizontal="center" vertical="center"/>
      <protection locked="0"/>
    </xf>
    <xf numFmtId="49" fontId="4" fillId="4" borderId="15" xfId="2" applyNumberFormat="1" applyFont="1" applyFill="1" applyBorder="1" applyAlignment="1" applyProtection="1">
      <alignment horizontal="center" vertical="center"/>
      <protection locked="0"/>
    </xf>
    <xf numFmtId="49" fontId="2" fillId="4" borderId="4" xfId="2" applyNumberFormat="1" applyFont="1" applyFill="1" applyBorder="1" applyAlignment="1" applyProtection="1">
      <alignment horizontal="center" vertical="center" wrapText="1"/>
      <protection locked="0"/>
    </xf>
    <xf numFmtId="49" fontId="2" fillId="4" borderId="9" xfId="2" applyNumberFormat="1" applyFont="1" applyFill="1" applyBorder="1" applyAlignment="1" applyProtection="1">
      <alignment horizontal="center" vertical="center" wrapText="1"/>
      <protection locked="0"/>
    </xf>
    <xf numFmtId="49" fontId="3" fillId="4" borderId="4" xfId="2" applyNumberFormat="1" applyFont="1" applyFill="1" applyBorder="1" applyAlignment="1" applyProtection="1">
      <alignment horizontal="center" vertical="center" wrapText="1"/>
      <protection locked="0"/>
    </xf>
    <xf numFmtId="49" fontId="3" fillId="4" borderId="6" xfId="2" applyNumberFormat="1" applyFont="1" applyFill="1" applyBorder="1" applyAlignment="1" applyProtection="1">
      <alignment horizontal="center" vertical="center" wrapText="1"/>
      <protection locked="0"/>
    </xf>
    <xf numFmtId="49" fontId="3" fillId="4" borderId="9" xfId="2" applyNumberFormat="1" applyFont="1" applyFill="1" applyBorder="1" applyAlignment="1" applyProtection="1">
      <alignment horizontal="center" vertical="center" wrapText="1"/>
      <protection locked="0"/>
    </xf>
    <xf numFmtId="49" fontId="2" fillId="4" borderId="27" xfId="2" applyNumberFormat="1" applyFont="1" applyFill="1" applyBorder="1" applyAlignment="1" applyProtection="1">
      <alignment horizontal="center" vertical="center"/>
      <protection locked="0"/>
    </xf>
    <xf numFmtId="0" fontId="4" fillId="8" borderId="0" xfId="2" applyFont="1" applyFill="1" applyAlignment="1">
      <alignment horizontal="center" vertical="center"/>
    </xf>
    <xf numFmtId="0" fontId="4" fillId="8" borderId="19" xfId="2" applyFont="1" applyFill="1" applyBorder="1" applyAlignment="1">
      <alignment horizontal="center" vertical="center"/>
    </xf>
    <xf numFmtId="0" fontId="4" fillId="8" borderId="32" xfId="2" applyFont="1" applyFill="1" applyBorder="1" applyAlignment="1">
      <alignment horizontal="center" vertical="center"/>
    </xf>
    <xf numFmtId="0" fontId="4" fillId="8" borderId="18" xfId="2" applyFont="1" applyFill="1" applyBorder="1" applyAlignment="1">
      <alignment horizontal="center" vertical="center"/>
    </xf>
    <xf numFmtId="0" fontId="4" fillId="8" borderId="21" xfId="2" applyFont="1" applyFill="1" applyBorder="1" applyAlignment="1">
      <alignment horizontal="center" vertical="center"/>
    </xf>
    <xf numFmtId="49" fontId="4" fillId="3" borderId="32" xfId="2" applyNumberFormat="1" applyFont="1" applyFill="1" applyBorder="1" applyAlignment="1">
      <alignment horizontal="center" vertical="center"/>
    </xf>
    <xf numFmtId="49" fontId="4" fillId="3" borderId="24" xfId="2" applyNumberFormat="1" applyFont="1" applyFill="1" applyBorder="1" applyAlignment="1">
      <alignment horizontal="center" vertical="center"/>
    </xf>
    <xf numFmtId="49" fontId="4" fillId="3" borderId="3" xfId="2" applyNumberFormat="1" applyFont="1" applyFill="1" applyBorder="1" applyAlignment="1">
      <alignment horizontal="center" vertical="center"/>
    </xf>
    <xf numFmtId="49" fontId="4" fillId="3" borderId="6" xfId="2" applyNumberFormat="1" applyFont="1" applyFill="1" applyBorder="1" applyAlignment="1">
      <alignment horizontal="center" vertical="center"/>
    </xf>
    <xf numFmtId="49" fontId="4" fillId="3" borderId="18" xfId="2" applyNumberFormat="1" applyFont="1" applyFill="1" applyBorder="1" applyAlignment="1">
      <alignment horizontal="center" vertical="center"/>
    </xf>
    <xf numFmtId="0" fontId="2" fillId="3" borderId="3" xfId="2" applyFont="1" applyFill="1" applyBorder="1" applyAlignment="1" applyProtection="1">
      <alignment horizontal="center" vertical="center"/>
      <protection locked="0"/>
    </xf>
    <xf numFmtId="0" fontId="2" fillId="3" borderId="6" xfId="2" applyFont="1" applyFill="1" applyBorder="1" applyAlignment="1" applyProtection="1">
      <alignment horizontal="center" vertical="center"/>
      <protection locked="0"/>
    </xf>
    <xf numFmtId="0" fontId="2" fillId="3" borderId="2" xfId="2" applyFont="1" applyFill="1" applyBorder="1" applyAlignment="1" applyProtection="1">
      <alignment horizontal="center" vertical="center" wrapText="1"/>
      <protection locked="0"/>
    </xf>
    <xf numFmtId="0" fontId="2" fillId="3" borderId="5" xfId="2" applyFont="1" applyFill="1" applyBorder="1" applyAlignment="1" applyProtection="1">
      <alignment horizontal="center" vertical="center" wrapText="1"/>
      <protection locked="0"/>
    </xf>
    <xf numFmtId="0" fontId="4" fillId="0" borderId="25" xfId="2" applyFont="1" applyBorder="1" applyAlignment="1">
      <alignment horizontal="center" vertical="center"/>
    </xf>
    <xf numFmtId="0" fontId="2" fillId="3" borderId="7" xfId="2" applyFont="1" applyFill="1" applyBorder="1" applyAlignment="1" applyProtection="1">
      <alignment horizontal="center" vertical="center"/>
      <protection locked="0"/>
    </xf>
    <xf numFmtId="0" fontId="2" fillId="3" borderId="27" xfId="2" applyFont="1" applyFill="1" applyBorder="1" applyAlignment="1" applyProtection="1">
      <alignment horizontal="center" vertical="center" wrapText="1"/>
      <protection locked="0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0" fontId="2" fillId="3" borderId="11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/>
    </xf>
    <xf numFmtId="0" fontId="2" fillId="3" borderId="25" xfId="2" applyFont="1" applyFill="1" applyBorder="1" applyAlignment="1">
      <alignment horizontal="center" vertical="center"/>
    </xf>
    <xf numFmtId="0" fontId="2" fillId="3" borderId="9" xfId="2" applyFont="1" applyFill="1" applyBorder="1" applyAlignment="1">
      <alignment horizontal="center" vertical="center"/>
    </xf>
    <xf numFmtId="49" fontId="2" fillId="3" borderId="2" xfId="2" applyNumberFormat="1" applyFont="1" applyFill="1" applyBorder="1" applyAlignment="1">
      <alignment horizontal="center" vertical="center"/>
    </xf>
    <xf numFmtId="49" fontId="2" fillId="3" borderId="5" xfId="2" applyNumberFormat="1" applyFont="1" applyFill="1" applyBorder="1" applyAlignment="1">
      <alignment horizontal="center" vertical="center"/>
    </xf>
    <xf numFmtId="0" fontId="2" fillId="3" borderId="3" xfId="2" applyFont="1" applyFill="1" applyBorder="1" applyAlignment="1" applyProtection="1">
      <alignment horizontal="center" vertical="center" wrapText="1"/>
      <protection locked="0"/>
    </xf>
    <xf numFmtId="0" fontId="2" fillId="3" borderId="7" xfId="2" applyFont="1" applyFill="1" applyBorder="1" applyAlignment="1" applyProtection="1">
      <alignment horizontal="center" vertical="center" wrapText="1"/>
      <protection locked="0"/>
    </xf>
    <xf numFmtId="49" fontId="4" fillId="3" borderId="15" xfId="2" applyNumberFormat="1" applyFont="1" applyFill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40" xfId="2" applyFont="1" applyBorder="1" applyAlignment="1">
      <alignment horizontal="center" vertical="center"/>
    </xf>
    <xf numFmtId="49" fontId="4" fillId="3" borderId="7" xfId="2" applyNumberFormat="1" applyFont="1" applyFill="1" applyBorder="1" applyAlignment="1">
      <alignment horizontal="center" vertical="center"/>
    </xf>
    <xf numFmtId="0" fontId="2" fillId="3" borderId="43" xfId="2" applyFont="1" applyFill="1" applyBorder="1" applyAlignment="1" applyProtection="1">
      <alignment horizontal="center" vertical="center" wrapText="1"/>
      <protection locked="0"/>
    </xf>
    <xf numFmtId="0" fontId="2" fillId="3" borderId="22" xfId="2" applyFont="1" applyFill="1" applyBorder="1" applyAlignment="1" applyProtection="1">
      <alignment horizontal="center" vertical="center" wrapText="1"/>
      <protection locked="0"/>
    </xf>
    <xf numFmtId="0" fontId="4" fillId="0" borderId="31" xfId="2" applyFont="1" applyBorder="1" applyAlignment="1">
      <alignment horizontal="center" vertical="center"/>
    </xf>
    <xf numFmtId="0" fontId="2" fillId="3" borderId="42" xfId="2" applyFont="1" applyFill="1" applyBorder="1" applyAlignment="1" applyProtection="1">
      <alignment horizontal="center" vertical="center" wrapText="1"/>
      <protection locked="0"/>
    </xf>
    <xf numFmtId="0" fontId="4" fillId="0" borderId="16" xfId="2" applyFont="1" applyBorder="1" applyAlignment="1">
      <alignment horizontal="center" vertical="center"/>
    </xf>
    <xf numFmtId="49" fontId="4" fillId="3" borderId="19" xfId="2" applyNumberFormat="1" applyFont="1" applyFill="1" applyBorder="1" applyAlignment="1">
      <alignment horizontal="center" vertical="center"/>
    </xf>
    <xf numFmtId="0" fontId="2" fillId="3" borderId="40" xfId="2" applyFont="1" applyFill="1" applyBorder="1" applyAlignment="1" applyProtection="1">
      <alignment horizontal="center" vertical="center" wrapText="1"/>
      <protection locked="0"/>
    </xf>
    <xf numFmtId="49" fontId="4" fillId="3" borderId="21" xfId="2" applyNumberFormat="1" applyFont="1" applyFill="1" applyBorder="1" applyAlignment="1">
      <alignment horizontal="center" vertical="center"/>
    </xf>
    <xf numFmtId="0" fontId="4" fillId="0" borderId="39" xfId="2" applyFont="1" applyBorder="1" applyAlignment="1">
      <alignment horizontal="center" vertical="center"/>
    </xf>
    <xf numFmtId="1" fontId="5" fillId="7" borderId="33" xfId="2" applyNumberFormat="1" applyFont="1" applyFill="1" applyBorder="1" applyAlignment="1" applyProtection="1">
      <alignment horizontal="center" vertical="center"/>
      <protection locked="0"/>
    </xf>
    <xf numFmtId="1" fontId="5" fillId="7" borderId="8" xfId="2" applyNumberFormat="1" applyFont="1" applyFill="1" applyBorder="1" applyAlignment="1" applyProtection="1">
      <alignment horizontal="center" vertical="center"/>
      <protection locked="0"/>
    </xf>
    <xf numFmtId="0" fontId="2" fillId="3" borderId="2" xfId="2" applyFont="1" applyFill="1" applyBorder="1" applyAlignment="1" applyProtection="1">
      <alignment horizontal="center" vertical="center"/>
      <protection locked="0"/>
    </xf>
    <xf numFmtId="0" fontId="2" fillId="3" borderId="5" xfId="2" applyFont="1" applyFill="1" applyBorder="1" applyAlignment="1" applyProtection="1">
      <alignment horizontal="center" vertical="center"/>
      <protection locked="0"/>
    </xf>
    <xf numFmtId="0" fontId="4" fillId="0" borderId="23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6" borderId="32" xfId="2" applyFont="1" applyFill="1" applyBorder="1" applyAlignment="1">
      <alignment horizontal="center" vertical="center"/>
    </xf>
    <xf numFmtId="0" fontId="4" fillId="6" borderId="24" xfId="2" applyFont="1" applyFill="1" applyBorder="1" applyAlignment="1">
      <alignment horizontal="center" vertical="center"/>
    </xf>
    <xf numFmtId="0" fontId="4" fillId="6" borderId="3" xfId="2" applyFont="1" applyFill="1" applyBorder="1" applyAlignment="1" applyProtection="1">
      <alignment horizontal="center" vertical="center"/>
      <protection locked="0"/>
    </xf>
    <xf numFmtId="0" fontId="4" fillId="6" borderId="6" xfId="2" applyFont="1" applyFill="1" applyBorder="1" applyAlignment="1" applyProtection="1">
      <alignment horizontal="center" vertical="center"/>
      <protection locked="0"/>
    </xf>
    <xf numFmtId="0" fontId="2" fillId="6" borderId="2" xfId="2" applyFont="1" applyFill="1" applyBorder="1" applyAlignment="1">
      <alignment horizontal="center" vertical="center"/>
    </xf>
    <xf numFmtId="0" fontId="2" fillId="6" borderId="5" xfId="2" applyFont="1" applyFill="1" applyBorder="1" applyAlignment="1">
      <alignment horizontal="center" vertical="center"/>
    </xf>
    <xf numFmtId="0" fontId="2" fillId="6" borderId="3" xfId="2" applyFont="1" applyFill="1" applyBorder="1" applyAlignment="1">
      <alignment horizontal="center" vertical="center"/>
    </xf>
    <xf numFmtId="0" fontId="2" fillId="6" borderId="6" xfId="2" applyFont="1" applyFill="1" applyBorder="1" applyAlignment="1">
      <alignment horizontal="center" vertical="center"/>
    </xf>
    <xf numFmtId="0" fontId="4" fillId="6" borderId="18" xfId="2" applyFont="1" applyFill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3" fillId="6" borderId="3" xfId="2" applyFont="1" applyFill="1" applyBorder="1" applyAlignment="1">
      <alignment horizontal="center" vertical="center" wrapText="1"/>
    </xf>
    <xf numFmtId="0" fontId="3" fillId="6" borderId="4" xfId="2" applyFont="1" applyFill="1" applyBorder="1" applyAlignment="1">
      <alignment horizontal="center" vertical="center" wrapText="1"/>
    </xf>
    <xf numFmtId="0" fontId="3" fillId="6" borderId="6" xfId="2" applyFont="1" applyFill="1" applyBorder="1" applyAlignment="1">
      <alignment horizontal="center" vertical="center" wrapText="1"/>
    </xf>
    <xf numFmtId="0" fontId="3" fillId="6" borderId="9" xfId="2" applyFont="1" applyFill="1" applyBorder="1" applyAlignment="1">
      <alignment horizontal="center" vertical="center" wrapText="1"/>
    </xf>
    <xf numFmtId="0" fontId="3" fillId="6" borderId="7" xfId="2" applyFont="1" applyFill="1" applyBorder="1" applyAlignment="1">
      <alignment horizontal="center" vertical="center" wrapText="1"/>
    </xf>
    <xf numFmtId="0" fontId="3" fillId="6" borderId="8" xfId="2" applyFont="1" applyFill="1" applyBorder="1" applyAlignment="1">
      <alignment horizontal="center" vertical="center" wrapText="1"/>
    </xf>
    <xf numFmtId="0" fontId="3" fillId="6" borderId="2" xfId="2" applyFont="1" applyFill="1" applyBorder="1" applyAlignment="1">
      <alignment horizontal="center" vertical="center" wrapText="1"/>
    </xf>
    <xf numFmtId="0" fontId="3" fillId="6" borderId="5" xfId="2" applyFont="1" applyFill="1" applyBorder="1" applyAlignment="1">
      <alignment horizontal="center" vertical="center" wrapText="1"/>
    </xf>
    <xf numFmtId="0" fontId="4" fillId="6" borderId="3" xfId="2" applyFont="1" applyFill="1" applyBorder="1" applyAlignment="1">
      <alignment horizontal="center" vertical="center"/>
    </xf>
    <xf numFmtId="0" fontId="4" fillId="6" borderId="15" xfId="2" applyFont="1" applyFill="1" applyBorder="1" applyAlignment="1">
      <alignment horizontal="center" vertical="center"/>
    </xf>
    <xf numFmtId="0" fontId="2" fillId="6" borderId="3" xfId="2" applyFont="1" applyFill="1" applyBorder="1" applyAlignment="1">
      <alignment horizontal="center" vertical="center" wrapText="1"/>
    </xf>
    <xf numFmtId="0" fontId="2" fillId="6" borderId="6" xfId="2" applyFont="1" applyFill="1" applyBorder="1" applyAlignment="1">
      <alignment horizontal="center" vertical="center" wrapText="1"/>
    </xf>
  </cellXfs>
  <cellStyles count="5">
    <cellStyle name="Berekening" xfId="1" builtinId="22"/>
    <cellStyle name="Standaard" xfId="0" builtinId="0"/>
    <cellStyle name="Standaard 2" xfId="3"/>
    <cellStyle name="Standaard 3" xfId="4"/>
    <cellStyle name="Standaard 4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mrs/AppData/Local/Microsoft/Windows/INetCache/IE/I4PNSZUC/Uitslagen%20Hoofddorp%2011-1-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ITLEG"/>
      <sheetName val="SCHEMA"/>
      <sheetName val="team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UITSLAGEN"/>
      <sheetName val="NIV.2"/>
      <sheetName val="NIV.3"/>
      <sheetName val="NIV.4"/>
      <sheetName val="NIV.6"/>
    </sheetNames>
    <sheetDataSet>
      <sheetData sheetId="0"/>
      <sheetData sheetId="1"/>
      <sheetData sheetId="2">
        <row r="2">
          <cell r="B2" t="str">
            <v>Nummers teams</v>
          </cell>
          <cell r="C2" t="str">
            <v>Namen Teams</v>
          </cell>
        </row>
        <row r="4">
          <cell r="B4" t="str">
            <v>6-A1</v>
          </cell>
          <cell r="C4" t="str">
            <v>SV Power</v>
          </cell>
        </row>
        <row r="5">
          <cell r="B5" t="str">
            <v>6-A2</v>
          </cell>
          <cell r="C5" t="str">
            <v>Sp.Stad Powerbom</v>
          </cell>
        </row>
        <row r="6">
          <cell r="B6" t="str">
            <v>6-A3</v>
          </cell>
          <cell r="C6" t="str">
            <v>Sp.Stad Sushibom</v>
          </cell>
        </row>
        <row r="7">
          <cell r="B7" t="str">
            <v>6-A4</v>
          </cell>
          <cell r="C7" t="str">
            <v>Heemstede Superstars</v>
          </cell>
        </row>
        <row r="9">
          <cell r="B9" t="str">
            <v>6-B1</v>
          </cell>
          <cell r="C9" t="str">
            <v>Sp.Stad Volleyboys</v>
          </cell>
        </row>
        <row r="10">
          <cell r="B10" t="str">
            <v>6-B2</v>
          </cell>
          <cell r="C10" t="str">
            <v>Sp.Stad Volleygirls</v>
          </cell>
        </row>
        <row r="11">
          <cell r="B11" t="str">
            <v>6-B3</v>
          </cell>
          <cell r="C11" t="str">
            <v>Sp.Stad Girlpower</v>
          </cell>
        </row>
        <row r="12">
          <cell r="B12" t="str">
            <v>6-B4</v>
          </cell>
          <cell r="C12" t="str">
            <v>SV Toppers</v>
          </cell>
        </row>
        <row r="14">
          <cell r="B14" t="str">
            <v>6-C1</v>
          </cell>
          <cell r="C14" t="str">
            <v>SAS Sprongserve</v>
          </cell>
        </row>
        <row r="15">
          <cell r="B15" t="str">
            <v>6-C2</v>
          </cell>
          <cell r="C15" t="str">
            <v>Sp.Stad Power 2</v>
          </cell>
        </row>
        <row r="16">
          <cell r="B16" t="str">
            <v>6-C3</v>
          </cell>
          <cell r="C16" t="str">
            <v>VHZ Ace</v>
          </cell>
        </row>
        <row r="17">
          <cell r="B17" t="str">
            <v>6-C4</v>
          </cell>
          <cell r="C17" t="str">
            <v>VVO Regenboog</v>
          </cell>
        </row>
        <row r="19">
          <cell r="B19" t="str">
            <v>6-D1</v>
          </cell>
          <cell r="C19" t="str">
            <v>Sp.Stad Angels</v>
          </cell>
        </row>
        <row r="20">
          <cell r="B20" t="str">
            <v>6-D2</v>
          </cell>
          <cell r="C20" t="str">
            <v>VHZ Attack</v>
          </cell>
        </row>
        <row r="21">
          <cell r="B21" t="str">
            <v>6-D3</v>
          </cell>
          <cell r="C21" t="str">
            <v>Sp.Stad Duckies</v>
          </cell>
        </row>
        <row r="22">
          <cell r="B22" t="str">
            <v>6-D4</v>
          </cell>
          <cell r="C22" t="str">
            <v>Sp.Stad Volleyfruit</v>
          </cell>
        </row>
        <row r="24">
          <cell r="B24" t="str">
            <v>6-E1</v>
          </cell>
          <cell r="C24" t="str">
            <v>Sp.Stad Kwak</v>
          </cell>
        </row>
        <row r="25">
          <cell r="B25" t="str">
            <v>6-E2</v>
          </cell>
          <cell r="C25" t="str">
            <v>VCH Set up</v>
          </cell>
        </row>
        <row r="26">
          <cell r="B26" t="str">
            <v>6-E3</v>
          </cell>
          <cell r="C26" t="str">
            <v>Sp.Stad Grapjassen</v>
          </cell>
        </row>
        <row r="27">
          <cell r="B27" t="str">
            <v>6-E4</v>
          </cell>
          <cell r="C27" t="str">
            <v>VCH Smash</v>
          </cell>
        </row>
        <row r="28">
          <cell r="B28" t="str">
            <v>6-E5</v>
          </cell>
          <cell r="C28" t="str">
            <v>VCH Spike</v>
          </cell>
        </row>
        <row r="29">
          <cell r="B29" t="str">
            <v>6-E6</v>
          </cell>
          <cell r="C29" t="str">
            <v>VHZ Side-Out</v>
          </cell>
        </row>
        <row r="30">
          <cell r="B30" t="str">
            <v>6-E7</v>
          </cell>
          <cell r="C30" t="str">
            <v>Atalante De Biggetjes</v>
          </cell>
        </row>
        <row r="32">
          <cell r="B32" t="str">
            <v>4-A1</v>
          </cell>
          <cell r="C32" t="str">
            <v>Atal. De Kanaries</v>
          </cell>
        </row>
        <row r="33">
          <cell r="B33" t="str">
            <v>4-A2</v>
          </cell>
          <cell r="C33" t="str">
            <v>SAS Power</v>
          </cell>
        </row>
        <row r="34">
          <cell r="B34" t="str">
            <v>4-A3</v>
          </cell>
          <cell r="C34" t="str">
            <v>Heemstede Kanjers</v>
          </cell>
        </row>
        <row r="35">
          <cell r="B35" t="str">
            <v>4-A4</v>
          </cell>
          <cell r="C35" t="str">
            <v>VCH Serve</v>
          </cell>
        </row>
        <row r="37">
          <cell r="B37" t="str">
            <v>4-B1</v>
          </cell>
          <cell r="C37" t="str">
            <v>AMVJ/Mart. Orka's</v>
          </cell>
        </row>
        <row r="38">
          <cell r="B38" t="str">
            <v>4-B2</v>
          </cell>
          <cell r="C38" t="str">
            <v>SAS Smash</v>
          </cell>
        </row>
        <row r="39">
          <cell r="B39" t="str">
            <v>4-B3</v>
          </cell>
          <cell r="C39" t="str">
            <v>VCH Dive</v>
          </cell>
        </row>
        <row r="40">
          <cell r="B40" t="str">
            <v>4-B4</v>
          </cell>
          <cell r="C40" t="str">
            <v>Oradi</v>
          </cell>
        </row>
        <row r="42">
          <cell r="B42" t="str">
            <v>4-C1</v>
          </cell>
          <cell r="C42" t="str">
            <v>AMVJ/Mart. Piranha's</v>
          </cell>
        </row>
        <row r="43">
          <cell r="B43" t="str">
            <v>4-C2</v>
          </cell>
          <cell r="C43" t="str">
            <v>VCH Pancake</v>
          </cell>
        </row>
        <row r="44">
          <cell r="B44" t="str">
            <v>4-C3</v>
          </cell>
          <cell r="C44" t="str">
            <v>Sp.Stad Banaantjes</v>
          </cell>
        </row>
        <row r="45">
          <cell r="B45" t="str">
            <v>4-C4</v>
          </cell>
          <cell r="C45" t="str">
            <v>VVO Wolken</v>
          </cell>
        </row>
        <row r="47">
          <cell r="B47" t="str">
            <v>4-D1</v>
          </cell>
          <cell r="C47" t="str">
            <v>Sp.Stad Bananas</v>
          </cell>
        </row>
        <row r="48">
          <cell r="B48" t="str">
            <v>4-D2</v>
          </cell>
          <cell r="C48" t="str">
            <v>VCH Block</v>
          </cell>
        </row>
        <row r="49">
          <cell r="B49" t="str">
            <v>4-D3</v>
          </cell>
          <cell r="C49" t="str">
            <v>SV Smashers</v>
          </cell>
        </row>
        <row r="50">
          <cell r="B50" t="str">
            <v>4-D4</v>
          </cell>
          <cell r="C50" t="str">
            <v>VVO Sneeuwvlokken</v>
          </cell>
        </row>
        <row r="51">
          <cell r="B51" t="str">
            <v>4-D5</v>
          </cell>
          <cell r="C51" t="str">
            <v>VHZ Touche</v>
          </cell>
        </row>
        <row r="53">
          <cell r="B53" t="str">
            <v>3-A1</v>
          </cell>
          <cell r="C53" t="str">
            <v>Sp.Stad Sprinkhanen 1</v>
          </cell>
        </row>
        <row r="54">
          <cell r="B54" t="str">
            <v>3-A2</v>
          </cell>
          <cell r="C54" t="str">
            <v>VHZ Dink</v>
          </cell>
        </row>
        <row r="55">
          <cell r="B55" t="str">
            <v>3-A3</v>
          </cell>
          <cell r="C55" t="str">
            <v>VCH Rally</v>
          </cell>
        </row>
        <row r="56">
          <cell r="B56" t="str">
            <v>3-A4</v>
          </cell>
          <cell r="C56" t="str">
            <v>AMVJ/Mart. Zeepaardjes</v>
          </cell>
        </row>
        <row r="58">
          <cell r="B58" t="str">
            <v>3-B1</v>
          </cell>
          <cell r="C58" t="str">
            <v>SV Doorzetters</v>
          </cell>
        </row>
        <row r="59">
          <cell r="B59" t="str">
            <v>3-B2</v>
          </cell>
          <cell r="C59" t="str">
            <v>AMVJ/Mart. Dolfijnen</v>
          </cell>
        </row>
        <row r="60">
          <cell r="B60" t="str">
            <v>3-B3</v>
          </cell>
          <cell r="C60" t="str">
            <v>Sp.Stad Sprinkhanen 2</v>
          </cell>
        </row>
        <row r="62">
          <cell r="B62" t="str">
            <v>2-A1</v>
          </cell>
          <cell r="C62" t="str">
            <v>Sp.Stad Bliksem</v>
          </cell>
        </row>
        <row r="63">
          <cell r="B63" t="str">
            <v>2-A2</v>
          </cell>
          <cell r="C63" t="str">
            <v>Atalante Vinketoppers</v>
          </cell>
        </row>
        <row r="64">
          <cell r="B64" t="str">
            <v>2-A3</v>
          </cell>
          <cell r="C64" t="str">
            <v>Sp.Stad Donder</v>
          </cell>
        </row>
        <row r="65">
          <cell r="B65" t="str">
            <v>2-A4</v>
          </cell>
          <cell r="C65" t="str">
            <v>VVO Zonnen</v>
          </cell>
        </row>
        <row r="67">
          <cell r="B67" t="str">
            <v>2-B1</v>
          </cell>
          <cell r="C67" t="str">
            <v>AMVJ/Mart. Zeehondjes</v>
          </cell>
        </row>
        <row r="68">
          <cell r="B68" t="str">
            <v>2-B2</v>
          </cell>
          <cell r="C68" t="str">
            <v>Sp.Stad SAnnenas</v>
          </cell>
        </row>
        <row r="69">
          <cell r="B69" t="str">
            <v>2-B3</v>
          </cell>
          <cell r="C69" t="str">
            <v>VHZ Spike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N6" t="str">
            <v>6-D1 6-D2</v>
          </cell>
          <cell r="O6">
            <v>0</v>
          </cell>
          <cell r="P6" t="str">
            <v>-</v>
          </cell>
          <cell r="Q6">
            <v>4</v>
          </cell>
          <cell r="R6">
            <v>-17</v>
          </cell>
          <cell r="S6">
            <v>17</v>
          </cell>
        </row>
        <row r="7">
          <cell r="N7" t="str">
            <v>6-D3 6-D4</v>
          </cell>
          <cell r="O7">
            <v>0</v>
          </cell>
          <cell r="P7" t="str">
            <v>-</v>
          </cell>
          <cell r="Q7">
            <v>4</v>
          </cell>
          <cell r="R7">
            <v>-13</v>
          </cell>
          <cell r="S7">
            <v>13</v>
          </cell>
        </row>
        <row r="8">
          <cell r="N8" t="str">
            <v>6-C1 6-C2</v>
          </cell>
          <cell r="O8">
            <v>2</v>
          </cell>
          <cell r="P8" t="str">
            <v>-</v>
          </cell>
          <cell r="Q8">
            <v>2</v>
          </cell>
          <cell r="R8">
            <v>3</v>
          </cell>
          <cell r="S8">
            <v>-3</v>
          </cell>
        </row>
        <row r="9">
          <cell r="N9" t="str">
            <v>4-C2 4-C3</v>
          </cell>
          <cell r="O9">
            <v>0</v>
          </cell>
          <cell r="P9" t="str">
            <v>-</v>
          </cell>
          <cell r="Q9">
            <v>4</v>
          </cell>
          <cell r="R9">
            <v>-18</v>
          </cell>
          <cell r="S9">
            <v>18</v>
          </cell>
        </row>
        <row r="10">
          <cell r="N10" t="str">
            <v>2-A1 2-A4</v>
          </cell>
          <cell r="O10">
            <v>4</v>
          </cell>
          <cell r="P10" t="str">
            <v>-</v>
          </cell>
          <cell r="Q10">
            <v>0</v>
          </cell>
          <cell r="R10">
            <v>3</v>
          </cell>
          <cell r="S10">
            <v>-3</v>
          </cell>
        </row>
        <row r="11">
          <cell r="N11" t="str">
            <v>2-B1 2-B2</v>
          </cell>
          <cell r="O11">
            <v>4</v>
          </cell>
          <cell r="P11" t="str">
            <v>-</v>
          </cell>
          <cell r="Q11">
            <v>0</v>
          </cell>
          <cell r="R11">
            <v>22</v>
          </cell>
          <cell r="S11">
            <v>-22</v>
          </cell>
        </row>
        <row r="12">
          <cell r="N12" t="str">
            <v>6-D1 6-D4</v>
          </cell>
          <cell r="O12">
            <v>3</v>
          </cell>
          <cell r="P12" t="str">
            <v>-</v>
          </cell>
          <cell r="Q12">
            <v>1</v>
          </cell>
          <cell r="R12">
            <v>14</v>
          </cell>
          <cell r="S12">
            <v>-14</v>
          </cell>
        </row>
        <row r="13">
          <cell r="N13" t="str">
            <v>6-D2 6-D3</v>
          </cell>
          <cell r="O13">
            <v>2</v>
          </cell>
          <cell r="P13" t="str">
            <v>-</v>
          </cell>
          <cell r="Q13">
            <v>2</v>
          </cell>
          <cell r="R13">
            <v>3</v>
          </cell>
          <cell r="S13">
            <v>-3</v>
          </cell>
        </row>
        <row r="14">
          <cell r="N14" t="str">
            <v>6-C3 6-C4</v>
          </cell>
          <cell r="O14">
            <v>0</v>
          </cell>
          <cell r="P14" t="str">
            <v>-</v>
          </cell>
          <cell r="Q14">
            <v>4</v>
          </cell>
          <cell r="R14">
            <v>-19</v>
          </cell>
          <cell r="S14">
            <v>19</v>
          </cell>
        </row>
        <row r="15">
          <cell r="N15" t="str">
            <v>4-C1 4-C4</v>
          </cell>
          <cell r="O15">
            <v>3</v>
          </cell>
          <cell r="P15" t="str">
            <v>-</v>
          </cell>
          <cell r="Q15">
            <v>1</v>
          </cell>
          <cell r="R15">
            <v>6</v>
          </cell>
          <cell r="S15">
            <v>-6</v>
          </cell>
        </row>
        <row r="16">
          <cell r="N16" t="str">
            <v>2-A2 2-A3</v>
          </cell>
          <cell r="O16">
            <v>0</v>
          </cell>
          <cell r="P16" t="str">
            <v>-</v>
          </cell>
          <cell r="Q16">
            <v>4</v>
          </cell>
          <cell r="R16">
            <v>-11</v>
          </cell>
          <cell r="S16">
            <v>11</v>
          </cell>
        </row>
        <row r="17">
          <cell r="N17" t="str">
            <v>2-B2 2-B3</v>
          </cell>
          <cell r="O17">
            <v>0</v>
          </cell>
          <cell r="P17" t="str">
            <v>-</v>
          </cell>
          <cell r="Q17">
            <v>4</v>
          </cell>
          <cell r="R17">
            <v>-30</v>
          </cell>
          <cell r="S17">
            <v>30</v>
          </cell>
        </row>
        <row r="18">
          <cell r="N18" t="str">
            <v>6-C1 6-C4</v>
          </cell>
          <cell r="O18">
            <v>4</v>
          </cell>
          <cell r="P18" t="str">
            <v>-</v>
          </cell>
          <cell r="Q18">
            <v>0</v>
          </cell>
          <cell r="R18">
            <v>7</v>
          </cell>
          <cell r="S18">
            <v>-7</v>
          </cell>
        </row>
        <row r="19">
          <cell r="N19" t="str">
            <v>6-C2 6-C3</v>
          </cell>
          <cell r="O19">
            <v>2</v>
          </cell>
          <cell r="P19" t="str">
            <v>-</v>
          </cell>
          <cell r="Q19">
            <v>2</v>
          </cell>
          <cell r="R19">
            <v>-4</v>
          </cell>
          <cell r="S19">
            <v>4</v>
          </cell>
        </row>
        <row r="20">
          <cell r="N20" t="str">
            <v>4-A1 4-A4</v>
          </cell>
          <cell r="O20">
            <v>4</v>
          </cell>
          <cell r="P20" t="str">
            <v>-</v>
          </cell>
          <cell r="Q20">
            <v>0</v>
          </cell>
          <cell r="R20">
            <v>11</v>
          </cell>
          <cell r="S20">
            <v>-11</v>
          </cell>
        </row>
        <row r="21">
          <cell r="N21" t="str">
            <v>4-A2 4-A3</v>
          </cell>
          <cell r="O21">
            <v>4</v>
          </cell>
          <cell r="P21" t="str">
            <v>-</v>
          </cell>
          <cell r="Q21">
            <v>0</v>
          </cell>
          <cell r="R21">
            <v>18</v>
          </cell>
          <cell r="S21">
            <v>-18</v>
          </cell>
        </row>
        <row r="22">
          <cell r="N22" t="str">
            <v>2-A3 2-A1</v>
          </cell>
          <cell r="O22">
            <v>3</v>
          </cell>
          <cell r="P22" t="str">
            <v>-</v>
          </cell>
          <cell r="Q22">
            <v>1</v>
          </cell>
          <cell r="R22">
            <v>7</v>
          </cell>
          <cell r="S22">
            <v>-7</v>
          </cell>
        </row>
        <row r="23">
          <cell r="N23" t="str">
            <v>2-B3 2-B1</v>
          </cell>
          <cell r="O23">
            <v>2</v>
          </cell>
          <cell r="P23" t="str">
            <v>-</v>
          </cell>
          <cell r="Q23">
            <v>2</v>
          </cell>
          <cell r="R23">
            <v>13</v>
          </cell>
          <cell r="S23">
            <v>-13</v>
          </cell>
        </row>
        <row r="24">
          <cell r="N24" t="str">
            <v>6-D3 6-D1</v>
          </cell>
          <cell r="O24">
            <v>0</v>
          </cell>
          <cell r="P24" t="str">
            <v>-</v>
          </cell>
          <cell r="Q24">
            <v>4</v>
          </cell>
          <cell r="R24">
            <v>-15</v>
          </cell>
          <cell r="S24">
            <v>15</v>
          </cell>
        </row>
        <row r="25">
          <cell r="N25" t="str">
            <v>6-D4 6-D2</v>
          </cell>
          <cell r="O25">
            <v>2</v>
          </cell>
          <cell r="P25" t="str">
            <v>-</v>
          </cell>
          <cell r="Q25">
            <v>2</v>
          </cell>
          <cell r="R25">
            <v>3</v>
          </cell>
          <cell r="S25">
            <v>-3</v>
          </cell>
        </row>
        <row r="26">
          <cell r="N26" t="str">
            <v>4-C3 4-C1</v>
          </cell>
          <cell r="O26">
            <v>2</v>
          </cell>
          <cell r="P26" t="str">
            <v>-</v>
          </cell>
          <cell r="Q26">
            <v>2</v>
          </cell>
          <cell r="R26">
            <v>-4</v>
          </cell>
          <cell r="S26">
            <v>4</v>
          </cell>
        </row>
        <row r="27">
          <cell r="N27" t="str">
            <v>4-C4 4-C2</v>
          </cell>
          <cell r="O27">
            <v>2</v>
          </cell>
          <cell r="P27" t="str">
            <v>-</v>
          </cell>
          <cell r="Q27">
            <v>2</v>
          </cell>
          <cell r="R27">
            <v>-3</v>
          </cell>
          <cell r="S27">
            <v>3</v>
          </cell>
        </row>
        <row r="28">
          <cell r="N28" t="str">
            <v>2-A4 2-A2</v>
          </cell>
          <cell r="O28">
            <v>2</v>
          </cell>
          <cell r="P28" t="str">
            <v>-</v>
          </cell>
          <cell r="Q28">
            <v>2</v>
          </cell>
          <cell r="R28">
            <v>-2</v>
          </cell>
          <cell r="S28">
            <v>2</v>
          </cell>
        </row>
        <row r="29">
          <cell r="N29" t="str">
            <v>2-B2 2-B1</v>
          </cell>
          <cell r="O29">
            <v>0</v>
          </cell>
          <cell r="P29" t="str">
            <v>-</v>
          </cell>
          <cell r="Q29">
            <v>4</v>
          </cell>
          <cell r="R29">
            <v>-16</v>
          </cell>
          <cell r="S29">
            <v>16</v>
          </cell>
        </row>
        <row r="30">
          <cell r="N30" t="str">
            <v>6-C3 6-C1</v>
          </cell>
          <cell r="O30">
            <v>2</v>
          </cell>
          <cell r="P30" t="str">
            <v>-</v>
          </cell>
          <cell r="Q30">
            <v>2</v>
          </cell>
          <cell r="R30">
            <v>5</v>
          </cell>
          <cell r="S30">
            <v>-5</v>
          </cell>
        </row>
        <row r="31">
          <cell r="N31" t="str">
            <v>6-C4 6-C2</v>
          </cell>
          <cell r="O31">
            <v>2</v>
          </cell>
          <cell r="P31" t="str">
            <v>-</v>
          </cell>
          <cell r="Q31">
            <v>2</v>
          </cell>
          <cell r="R31">
            <v>-7</v>
          </cell>
          <cell r="S31">
            <v>7</v>
          </cell>
        </row>
        <row r="32">
          <cell r="N32" t="str">
            <v>4-A3 4-A1</v>
          </cell>
          <cell r="O32">
            <v>4</v>
          </cell>
          <cell r="P32" t="str">
            <v>-</v>
          </cell>
          <cell r="Q32">
            <v>0</v>
          </cell>
          <cell r="R32">
            <v>12</v>
          </cell>
          <cell r="S32">
            <v>-12</v>
          </cell>
        </row>
        <row r="33">
          <cell r="N33" t="str">
            <v>4-A4 4-A2</v>
          </cell>
          <cell r="O33">
            <v>1</v>
          </cell>
          <cell r="P33" t="str">
            <v>-</v>
          </cell>
          <cell r="Q33">
            <v>3</v>
          </cell>
          <cell r="R33">
            <v>-9</v>
          </cell>
          <cell r="S33">
            <v>9</v>
          </cell>
        </row>
        <row r="34">
          <cell r="N34" t="str">
            <v>2-A1 2-A2</v>
          </cell>
          <cell r="O34">
            <v>4</v>
          </cell>
          <cell r="P34" t="str">
            <v>-</v>
          </cell>
          <cell r="Q34">
            <v>0</v>
          </cell>
          <cell r="R34">
            <v>3</v>
          </cell>
          <cell r="S34">
            <v>-3</v>
          </cell>
        </row>
        <row r="35">
          <cell r="N35" t="str">
            <v>4-D5 4-D3</v>
          </cell>
          <cell r="O35">
            <v>0</v>
          </cell>
          <cell r="P35" t="str">
            <v>-</v>
          </cell>
          <cell r="Q35">
            <v>4</v>
          </cell>
          <cell r="R35">
            <v>-14</v>
          </cell>
          <cell r="S35">
            <v>14</v>
          </cell>
        </row>
        <row r="36">
          <cell r="N36" t="str">
            <v>6-A1 6-A4</v>
          </cell>
          <cell r="O36">
            <v>4</v>
          </cell>
          <cell r="P36" t="str">
            <v>-</v>
          </cell>
          <cell r="Q36">
            <v>0</v>
          </cell>
          <cell r="R36">
            <v>16</v>
          </cell>
          <cell r="S36">
            <v>-16</v>
          </cell>
        </row>
        <row r="37">
          <cell r="N37" t="str">
            <v>6-A2 6-A3</v>
          </cell>
          <cell r="O37">
            <v>4</v>
          </cell>
          <cell r="P37" t="str">
            <v>-</v>
          </cell>
          <cell r="Q37">
            <v>0</v>
          </cell>
          <cell r="R37">
            <v>8</v>
          </cell>
          <cell r="S37">
            <v>-8</v>
          </cell>
        </row>
        <row r="38">
          <cell r="N38" t="str">
            <v>4-C1 4-C2</v>
          </cell>
          <cell r="O38">
            <v>4</v>
          </cell>
          <cell r="P38" t="str">
            <v>-</v>
          </cell>
          <cell r="Q38">
            <v>0</v>
          </cell>
          <cell r="R38">
            <v>23</v>
          </cell>
          <cell r="S38">
            <v>-23</v>
          </cell>
        </row>
        <row r="39">
          <cell r="N39" t="str">
            <v>4-C3 4-C4</v>
          </cell>
          <cell r="O39">
            <v>2</v>
          </cell>
          <cell r="P39" t="str">
            <v>-</v>
          </cell>
          <cell r="Q39">
            <v>2</v>
          </cell>
          <cell r="R39">
            <v>-3</v>
          </cell>
          <cell r="S39">
            <v>3</v>
          </cell>
        </row>
        <row r="40">
          <cell r="N40" t="str">
            <v>2-A3 2-A4</v>
          </cell>
          <cell r="O40">
            <v>4</v>
          </cell>
          <cell r="P40" t="str">
            <v>-</v>
          </cell>
          <cell r="Q40">
            <v>0</v>
          </cell>
          <cell r="R40">
            <v>15</v>
          </cell>
          <cell r="S40">
            <v>-15</v>
          </cell>
        </row>
        <row r="41">
          <cell r="N41" t="str">
            <v>2-B3 2-B2</v>
          </cell>
          <cell r="O41">
            <v>4</v>
          </cell>
          <cell r="P41" t="str">
            <v>-</v>
          </cell>
          <cell r="Q41">
            <v>0</v>
          </cell>
          <cell r="R41">
            <v>29</v>
          </cell>
          <cell r="S41">
            <v>-29</v>
          </cell>
        </row>
        <row r="42">
          <cell r="N42" t="str">
            <v>6-A1 6-A2</v>
          </cell>
          <cell r="O42">
            <v>2</v>
          </cell>
          <cell r="P42" t="str">
            <v>-</v>
          </cell>
          <cell r="Q42">
            <v>2</v>
          </cell>
          <cell r="R42">
            <v>-10</v>
          </cell>
          <cell r="S42">
            <v>10</v>
          </cell>
        </row>
        <row r="43">
          <cell r="N43" t="str">
            <v>6-A3 6-A4</v>
          </cell>
          <cell r="O43">
            <v>2</v>
          </cell>
          <cell r="P43" t="str">
            <v>-</v>
          </cell>
          <cell r="Q43">
            <v>2</v>
          </cell>
          <cell r="R43">
            <v>6</v>
          </cell>
          <cell r="S43">
            <v>-6</v>
          </cell>
        </row>
        <row r="44">
          <cell r="N44" t="str">
            <v>4-A1 4-A2</v>
          </cell>
          <cell r="O44">
            <v>3</v>
          </cell>
          <cell r="P44" t="str">
            <v>-</v>
          </cell>
          <cell r="Q44">
            <v>1</v>
          </cell>
          <cell r="R44">
            <v>2</v>
          </cell>
          <cell r="S44">
            <v>-2</v>
          </cell>
        </row>
        <row r="45">
          <cell r="N45" t="str">
            <v>3-B1 3-B2</v>
          </cell>
          <cell r="O45">
            <v>4</v>
          </cell>
          <cell r="P45" t="str">
            <v>-</v>
          </cell>
          <cell r="Q45">
            <v>0</v>
          </cell>
          <cell r="R45">
            <v>12</v>
          </cell>
          <cell r="S45">
            <v>-12</v>
          </cell>
        </row>
        <row r="46">
          <cell r="N46" t="str">
            <v>4-D1 4-D2</v>
          </cell>
          <cell r="O46">
            <v>0</v>
          </cell>
          <cell r="P46" t="str">
            <v>-</v>
          </cell>
          <cell r="Q46">
            <v>4</v>
          </cell>
          <cell r="R46">
            <v>-15</v>
          </cell>
          <cell r="S46">
            <v>15</v>
          </cell>
        </row>
        <row r="47">
          <cell r="N47" t="str">
            <v>4-D3 4-D4</v>
          </cell>
          <cell r="O47">
            <v>0</v>
          </cell>
          <cell r="P47" t="str">
            <v>-</v>
          </cell>
          <cell r="Q47">
            <v>4</v>
          </cell>
          <cell r="R47">
            <v>-4</v>
          </cell>
          <cell r="S47">
            <v>4</v>
          </cell>
        </row>
        <row r="48">
          <cell r="N48" t="str">
            <v>6-B1 6-B4</v>
          </cell>
          <cell r="O48">
            <v>4</v>
          </cell>
          <cell r="P48" t="str">
            <v>-</v>
          </cell>
          <cell r="Q48">
            <v>0</v>
          </cell>
          <cell r="R48">
            <v>23</v>
          </cell>
          <cell r="S48">
            <v>-23</v>
          </cell>
        </row>
        <row r="49">
          <cell r="N49" t="str">
            <v>6-B2 6-B3</v>
          </cell>
          <cell r="O49">
            <v>0</v>
          </cell>
          <cell r="P49" t="str">
            <v>-</v>
          </cell>
          <cell r="Q49">
            <v>4</v>
          </cell>
          <cell r="R49">
            <v>-4</v>
          </cell>
          <cell r="S49">
            <v>4</v>
          </cell>
        </row>
        <row r="50">
          <cell r="N50" t="str">
            <v>4-A3 4-A4</v>
          </cell>
          <cell r="O50">
            <v>2</v>
          </cell>
          <cell r="P50" t="str">
            <v>-</v>
          </cell>
          <cell r="Q50">
            <v>2</v>
          </cell>
          <cell r="R50">
            <v>3</v>
          </cell>
          <cell r="S50">
            <v>-3</v>
          </cell>
        </row>
        <row r="51">
          <cell r="N51" t="str">
            <v>3-B2 3-B3</v>
          </cell>
          <cell r="O51">
            <v>4</v>
          </cell>
          <cell r="P51" t="str">
            <v>-</v>
          </cell>
          <cell r="Q51">
            <v>0</v>
          </cell>
          <cell r="R51">
            <v>2</v>
          </cell>
          <cell r="S51">
            <v>-2</v>
          </cell>
        </row>
        <row r="52">
          <cell r="N52" t="str">
            <v>4-D5 4-D1</v>
          </cell>
          <cell r="O52">
            <v>2</v>
          </cell>
          <cell r="P52" t="str">
            <v>-</v>
          </cell>
          <cell r="Q52">
            <v>2</v>
          </cell>
          <cell r="R52">
            <v>-14</v>
          </cell>
          <cell r="S52">
            <v>14</v>
          </cell>
        </row>
        <row r="53">
          <cell r="N53" t="str">
            <v>4-D2 4-D3</v>
          </cell>
          <cell r="O53">
            <v>4</v>
          </cell>
          <cell r="P53" t="str">
            <v>-</v>
          </cell>
          <cell r="Q53">
            <v>0</v>
          </cell>
          <cell r="R53">
            <v>23</v>
          </cell>
          <cell r="S53">
            <v>-23</v>
          </cell>
        </row>
        <row r="54">
          <cell r="N54" t="str">
            <v>6-A3 6-A1</v>
          </cell>
          <cell r="O54">
            <v>2</v>
          </cell>
          <cell r="P54" t="str">
            <v>-</v>
          </cell>
          <cell r="Q54">
            <v>2</v>
          </cell>
          <cell r="R54">
            <v>4</v>
          </cell>
          <cell r="S54">
            <v>-4</v>
          </cell>
        </row>
        <row r="55">
          <cell r="N55" t="str">
            <v>6-A4 6-A2</v>
          </cell>
          <cell r="O55">
            <v>0</v>
          </cell>
          <cell r="P55" t="str">
            <v>-</v>
          </cell>
          <cell r="Q55">
            <v>4</v>
          </cell>
          <cell r="R55">
            <v>-21</v>
          </cell>
          <cell r="S55">
            <v>21</v>
          </cell>
        </row>
        <row r="56">
          <cell r="N56" t="str">
            <v>3-A1 3-A4</v>
          </cell>
          <cell r="O56">
            <v>4</v>
          </cell>
          <cell r="P56" t="str">
            <v>-</v>
          </cell>
          <cell r="Q56">
            <v>0</v>
          </cell>
          <cell r="R56">
            <v>7</v>
          </cell>
          <cell r="S56">
            <v>-7</v>
          </cell>
        </row>
        <row r="57">
          <cell r="N57" t="str">
            <v>3-B3 3-B1</v>
          </cell>
          <cell r="O57">
            <v>2</v>
          </cell>
          <cell r="P57" t="str">
            <v>-</v>
          </cell>
          <cell r="Q57">
            <v>2</v>
          </cell>
          <cell r="R57">
            <v>-2</v>
          </cell>
          <cell r="S57">
            <v>2</v>
          </cell>
        </row>
        <row r="58">
          <cell r="N58" t="str">
            <v>3-A2 3-A3</v>
          </cell>
          <cell r="O58">
            <v>2</v>
          </cell>
          <cell r="P58" t="str">
            <v>-</v>
          </cell>
          <cell r="Q58">
            <v>2</v>
          </cell>
          <cell r="R58">
            <v>0</v>
          </cell>
          <cell r="S58">
            <v>0</v>
          </cell>
        </row>
        <row r="59">
          <cell r="N59" t="str">
            <v>4-D4 4-D5</v>
          </cell>
          <cell r="O59">
            <v>4</v>
          </cell>
          <cell r="P59" t="str">
            <v>-</v>
          </cell>
          <cell r="Q59">
            <v>0</v>
          </cell>
          <cell r="R59">
            <v>20</v>
          </cell>
          <cell r="S59">
            <v>-20</v>
          </cell>
        </row>
        <row r="60">
          <cell r="N60" t="str">
            <v>6-B3 6-B1</v>
          </cell>
          <cell r="O60">
            <v>0</v>
          </cell>
          <cell r="P60" t="str">
            <v>-</v>
          </cell>
          <cell r="Q60">
            <v>4</v>
          </cell>
          <cell r="R60">
            <v>-6</v>
          </cell>
          <cell r="S60">
            <v>6</v>
          </cell>
        </row>
        <row r="61">
          <cell r="N61" t="str">
            <v>6-B4 6-B2</v>
          </cell>
          <cell r="O61">
            <v>0</v>
          </cell>
          <cell r="P61" t="str">
            <v>-</v>
          </cell>
          <cell r="Q61">
            <v>4</v>
          </cell>
          <cell r="R61">
            <v>-42</v>
          </cell>
          <cell r="S61">
            <v>42</v>
          </cell>
        </row>
        <row r="62">
          <cell r="N62" t="str">
            <v>6-E3 6-E6</v>
          </cell>
          <cell r="O62">
            <v>2</v>
          </cell>
          <cell r="P62" t="str">
            <v>-</v>
          </cell>
          <cell r="Q62">
            <v>2</v>
          </cell>
          <cell r="R62">
            <v>-1</v>
          </cell>
          <cell r="S62">
            <v>1</v>
          </cell>
        </row>
        <row r="63">
          <cell r="N63" t="str">
            <v>3-B2 3-B1</v>
          </cell>
          <cell r="O63">
            <v>2</v>
          </cell>
          <cell r="P63" t="str">
            <v>-</v>
          </cell>
          <cell r="Q63">
            <v>2</v>
          </cell>
          <cell r="R63">
            <v>3</v>
          </cell>
          <cell r="S63">
            <v>-3</v>
          </cell>
        </row>
        <row r="64">
          <cell r="N64" t="str">
            <v>4-D2 4-D4</v>
          </cell>
          <cell r="O64">
            <v>0</v>
          </cell>
          <cell r="P64" t="str">
            <v>-</v>
          </cell>
          <cell r="Q64">
            <v>4</v>
          </cell>
          <cell r="R64">
            <v>-9</v>
          </cell>
          <cell r="S64">
            <v>9</v>
          </cell>
        </row>
        <row r="65">
          <cell r="N65" t="str">
            <v>4-D1 4-D3</v>
          </cell>
          <cell r="O65">
            <v>3</v>
          </cell>
          <cell r="P65" t="str">
            <v>-</v>
          </cell>
          <cell r="Q65">
            <v>1</v>
          </cell>
          <cell r="R65">
            <v>4</v>
          </cell>
          <cell r="S65">
            <v>-4</v>
          </cell>
        </row>
        <row r="66">
          <cell r="N66" t="str">
            <v>6-E1 6-E4</v>
          </cell>
          <cell r="O66">
            <v>1</v>
          </cell>
          <cell r="P66" t="str">
            <v>-</v>
          </cell>
          <cell r="Q66">
            <v>3</v>
          </cell>
          <cell r="R66">
            <v>-7</v>
          </cell>
          <cell r="S66">
            <v>7</v>
          </cell>
        </row>
        <row r="67">
          <cell r="N67" t="str">
            <v>6-E2 6-E5</v>
          </cell>
          <cell r="O67">
            <v>2</v>
          </cell>
          <cell r="P67" t="str">
            <v>-</v>
          </cell>
          <cell r="Q67">
            <v>2</v>
          </cell>
          <cell r="R67">
            <v>-5</v>
          </cell>
          <cell r="S67">
            <v>5</v>
          </cell>
        </row>
        <row r="68">
          <cell r="N68" t="str">
            <v>6-E7 6-E3</v>
          </cell>
          <cell r="O68">
            <v>2</v>
          </cell>
          <cell r="P68" t="str">
            <v>-</v>
          </cell>
          <cell r="Q68">
            <v>2</v>
          </cell>
          <cell r="R68">
            <v>18</v>
          </cell>
          <cell r="S68">
            <v>-18</v>
          </cell>
        </row>
        <row r="69">
          <cell r="N69" t="str">
            <v>3-B3 3-B2</v>
          </cell>
          <cell r="O69">
            <v>4</v>
          </cell>
          <cell r="P69" t="str">
            <v>-</v>
          </cell>
          <cell r="Q69">
            <v>0</v>
          </cell>
          <cell r="R69">
            <v>4</v>
          </cell>
          <cell r="S69">
            <v>-4</v>
          </cell>
        </row>
        <row r="70">
          <cell r="N70" t="str">
            <v>4-B1 4-B4</v>
          </cell>
          <cell r="O70">
            <v>2</v>
          </cell>
          <cell r="P70" t="str">
            <v>-</v>
          </cell>
          <cell r="Q70">
            <v>2</v>
          </cell>
          <cell r="R70">
            <v>-4</v>
          </cell>
          <cell r="S70">
            <v>4</v>
          </cell>
        </row>
        <row r="71">
          <cell r="N71" t="str">
            <v>4-B2 4-B3</v>
          </cell>
          <cell r="O71">
            <v>2</v>
          </cell>
          <cell r="P71" t="str">
            <v>-</v>
          </cell>
          <cell r="Q71">
            <v>2</v>
          </cell>
          <cell r="R71">
            <v>-5</v>
          </cell>
          <cell r="S71">
            <v>5</v>
          </cell>
        </row>
        <row r="72">
          <cell r="N72" t="str">
            <v>6-B1 6-B2</v>
          </cell>
          <cell r="O72">
            <v>4</v>
          </cell>
          <cell r="P72" t="str">
            <v>-</v>
          </cell>
          <cell r="Q72">
            <v>0</v>
          </cell>
          <cell r="R72">
            <v>13</v>
          </cell>
          <cell r="S72">
            <v>-13</v>
          </cell>
        </row>
        <row r="73">
          <cell r="N73" t="str">
            <v>6-B3 6-B4</v>
          </cell>
          <cell r="O73">
            <v>4</v>
          </cell>
          <cell r="P73" t="str">
            <v>-</v>
          </cell>
          <cell r="Q73">
            <v>0</v>
          </cell>
          <cell r="R73">
            <v>27</v>
          </cell>
          <cell r="S73">
            <v>-27</v>
          </cell>
        </row>
        <row r="74">
          <cell r="N74" t="str">
            <v>6-E6 6-E7</v>
          </cell>
          <cell r="O74">
            <v>0</v>
          </cell>
          <cell r="P74" t="str">
            <v>-</v>
          </cell>
          <cell r="Q74">
            <v>4</v>
          </cell>
          <cell r="R74">
            <v>-13</v>
          </cell>
          <cell r="S74">
            <v>13</v>
          </cell>
        </row>
        <row r="75">
          <cell r="N75" t="str">
            <v>3-B1 3-B3</v>
          </cell>
          <cell r="O75">
            <v>4</v>
          </cell>
          <cell r="P75" t="str">
            <v>-</v>
          </cell>
          <cell r="Q75">
            <v>0</v>
          </cell>
          <cell r="R75">
            <v>3</v>
          </cell>
          <cell r="S75">
            <v>-3</v>
          </cell>
        </row>
        <row r="76">
          <cell r="N76" t="str">
            <v>3-A3 3-A1</v>
          </cell>
          <cell r="O76">
            <v>0</v>
          </cell>
          <cell r="P76" t="str">
            <v>-</v>
          </cell>
          <cell r="Q76">
            <v>4</v>
          </cell>
          <cell r="R76">
            <v>-21</v>
          </cell>
          <cell r="S76">
            <v>21</v>
          </cell>
        </row>
        <row r="77">
          <cell r="N77" t="str">
            <v>3-A4 3-A2</v>
          </cell>
          <cell r="O77">
            <v>2</v>
          </cell>
          <cell r="P77" t="str">
            <v>-</v>
          </cell>
          <cell r="Q77">
            <v>2</v>
          </cell>
          <cell r="R77">
            <v>6</v>
          </cell>
          <cell r="S77">
            <v>-6</v>
          </cell>
        </row>
        <row r="78">
          <cell r="N78" t="str">
            <v>6-E1 6-E2</v>
          </cell>
          <cell r="O78">
            <v>0</v>
          </cell>
          <cell r="P78" t="str">
            <v>-</v>
          </cell>
          <cell r="Q78">
            <v>4</v>
          </cell>
          <cell r="R78">
            <v>-22</v>
          </cell>
          <cell r="S78">
            <v>22</v>
          </cell>
        </row>
        <row r="79">
          <cell r="N79" t="str">
            <v>6-E3 6-E4</v>
          </cell>
          <cell r="O79">
            <v>0</v>
          </cell>
          <cell r="P79" t="str">
            <v>-</v>
          </cell>
          <cell r="Q79">
            <v>4</v>
          </cell>
          <cell r="R79">
            <v>-23</v>
          </cell>
          <cell r="S79">
            <v>23</v>
          </cell>
        </row>
        <row r="80">
          <cell r="N80" t="str">
            <v>6-E5 6-E6</v>
          </cell>
          <cell r="O80">
            <v>4</v>
          </cell>
          <cell r="P80" t="str">
            <v>-</v>
          </cell>
          <cell r="Q80">
            <v>0</v>
          </cell>
          <cell r="R80">
            <v>19</v>
          </cell>
          <cell r="S80">
            <v>-19</v>
          </cell>
        </row>
        <row r="81">
          <cell r="N81" t="str">
            <v>3-A1 3-A2</v>
          </cell>
          <cell r="O81">
            <v>3</v>
          </cell>
          <cell r="P81" t="str">
            <v>-</v>
          </cell>
          <cell r="Q81">
            <v>1</v>
          </cell>
          <cell r="R81">
            <v>5</v>
          </cell>
          <cell r="S81">
            <v>-5</v>
          </cell>
        </row>
        <row r="82">
          <cell r="N82" t="str">
            <v>4-B3 4-B1</v>
          </cell>
          <cell r="O82">
            <v>2</v>
          </cell>
          <cell r="P82" t="str">
            <v>-</v>
          </cell>
          <cell r="Q82">
            <v>2</v>
          </cell>
          <cell r="R82">
            <v>9</v>
          </cell>
          <cell r="S82">
            <v>-9</v>
          </cell>
        </row>
        <row r="83">
          <cell r="N83" t="str">
            <v>4-B4 4-B2</v>
          </cell>
          <cell r="O83">
            <v>2</v>
          </cell>
          <cell r="P83" t="str">
            <v>-</v>
          </cell>
          <cell r="Q83">
            <v>2</v>
          </cell>
          <cell r="R83">
            <v>2</v>
          </cell>
          <cell r="S83">
            <v>-2</v>
          </cell>
        </row>
        <row r="84">
          <cell r="N84" t="str">
            <v>6-E7 6-E1</v>
          </cell>
          <cell r="O84">
            <v>2</v>
          </cell>
          <cell r="P84" t="str">
            <v>-</v>
          </cell>
          <cell r="Q84">
            <v>2</v>
          </cell>
          <cell r="R84">
            <v>12</v>
          </cell>
          <cell r="S84">
            <v>-12</v>
          </cell>
        </row>
        <row r="85">
          <cell r="N85" t="str">
            <v>6-E2 6-E3</v>
          </cell>
          <cell r="O85">
            <v>4</v>
          </cell>
          <cell r="P85" t="str">
            <v>-</v>
          </cell>
          <cell r="Q85">
            <v>0</v>
          </cell>
          <cell r="R85">
            <v>22</v>
          </cell>
          <cell r="S85">
            <v>-22</v>
          </cell>
        </row>
        <row r="86">
          <cell r="N86" t="str">
            <v>6-E4 6-E5</v>
          </cell>
          <cell r="O86">
            <v>2</v>
          </cell>
          <cell r="P86" t="str">
            <v>-</v>
          </cell>
          <cell r="Q86">
            <v>2</v>
          </cell>
          <cell r="R86">
            <v>1</v>
          </cell>
          <cell r="S86">
            <v>-1</v>
          </cell>
        </row>
        <row r="87">
          <cell r="N87" t="str">
            <v>3-A3 3-A4</v>
          </cell>
          <cell r="O87">
            <v>0</v>
          </cell>
          <cell r="P87" t="str">
            <v>-</v>
          </cell>
          <cell r="Q87">
            <v>4</v>
          </cell>
          <cell r="R87">
            <v>-17</v>
          </cell>
          <cell r="S87">
            <v>17</v>
          </cell>
        </row>
        <row r="88">
          <cell r="N88" t="str">
            <v>4-B1 4-B2</v>
          </cell>
          <cell r="O88">
            <v>4</v>
          </cell>
          <cell r="P88" t="str">
            <v>-</v>
          </cell>
          <cell r="Q88">
            <v>0</v>
          </cell>
          <cell r="R88">
            <v>22</v>
          </cell>
          <cell r="S88">
            <v>-22</v>
          </cell>
        </row>
        <row r="89">
          <cell r="N89" t="str">
            <v>4-B3 4-B4</v>
          </cell>
          <cell r="O89">
            <v>2</v>
          </cell>
          <cell r="P89" t="str">
            <v>-</v>
          </cell>
          <cell r="Q89">
            <v>2</v>
          </cell>
          <cell r="R89">
            <v>4</v>
          </cell>
          <cell r="S89">
            <v>-4</v>
          </cell>
        </row>
        <row r="90">
          <cell r="N90" t="str">
            <v>- -</v>
          </cell>
          <cell r="O90" t="str">
            <v/>
          </cell>
          <cell r="P90" t="str">
            <v>-</v>
          </cell>
          <cell r="Q90" t="str">
            <v/>
          </cell>
          <cell r="R90" t="str">
            <v/>
          </cell>
          <cell r="S90" t="str">
            <v/>
          </cell>
        </row>
        <row r="91">
          <cell r="N91" t="str">
            <v>- -</v>
          </cell>
          <cell r="O91" t="str">
            <v/>
          </cell>
          <cell r="P91" t="str">
            <v>-</v>
          </cell>
          <cell r="Q91" t="str">
            <v/>
          </cell>
          <cell r="R91" t="str">
            <v/>
          </cell>
          <cell r="S91" t="str">
            <v/>
          </cell>
        </row>
        <row r="92">
          <cell r="N92" t="str">
            <v>- -</v>
          </cell>
          <cell r="O92" t="str">
            <v/>
          </cell>
          <cell r="P92" t="str">
            <v>-</v>
          </cell>
          <cell r="Q92" t="str">
            <v/>
          </cell>
          <cell r="R92" t="str">
            <v/>
          </cell>
          <cell r="S92" t="str">
            <v/>
          </cell>
        </row>
        <row r="93">
          <cell r="N93" t="str">
            <v>- -</v>
          </cell>
          <cell r="O93" t="str">
            <v/>
          </cell>
          <cell r="P93" t="str">
            <v>-</v>
          </cell>
          <cell r="Q93" t="str">
            <v/>
          </cell>
          <cell r="R93" t="str">
            <v/>
          </cell>
          <cell r="S93" t="str">
            <v/>
          </cell>
        </row>
        <row r="94">
          <cell r="N94" t="str">
            <v>- -</v>
          </cell>
          <cell r="O94" t="str">
            <v/>
          </cell>
          <cell r="P94" t="str">
            <v>-</v>
          </cell>
          <cell r="Q94" t="str">
            <v/>
          </cell>
          <cell r="R94" t="str">
            <v/>
          </cell>
          <cell r="S94" t="str">
            <v/>
          </cell>
        </row>
        <row r="95">
          <cell r="N95" t="str">
            <v>- -</v>
          </cell>
          <cell r="O95" t="str">
            <v/>
          </cell>
          <cell r="P95" t="str">
            <v>-</v>
          </cell>
          <cell r="Q95" t="str">
            <v/>
          </cell>
          <cell r="R95" t="str">
            <v/>
          </cell>
          <cell r="S95" t="str">
            <v/>
          </cell>
        </row>
        <row r="96">
          <cell r="N96" t="str">
            <v>- -</v>
          </cell>
          <cell r="O96" t="str">
            <v/>
          </cell>
          <cell r="P96" t="str">
            <v>-</v>
          </cell>
          <cell r="Q96" t="str">
            <v/>
          </cell>
          <cell r="R96" t="str">
            <v/>
          </cell>
          <cell r="S96" t="str">
            <v/>
          </cell>
        </row>
        <row r="97">
          <cell r="N97" t="str">
            <v>- -</v>
          </cell>
          <cell r="O97" t="str">
            <v/>
          </cell>
          <cell r="P97" t="str">
            <v>-</v>
          </cell>
          <cell r="Q97" t="str">
            <v/>
          </cell>
          <cell r="R97" t="str">
            <v/>
          </cell>
          <cell r="S97" t="str">
            <v/>
          </cell>
        </row>
        <row r="98">
          <cell r="N98" t="str">
            <v>- -</v>
          </cell>
          <cell r="O98" t="str">
            <v/>
          </cell>
          <cell r="P98" t="str">
            <v>-</v>
          </cell>
          <cell r="Q98" t="str">
            <v/>
          </cell>
          <cell r="R98" t="str">
            <v/>
          </cell>
          <cell r="S98" t="str">
            <v/>
          </cell>
        </row>
        <row r="99">
          <cell r="N99" t="str">
            <v>- -</v>
          </cell>
          <cell r="O99" t="str">
            <v/>
          </cell>
          <cell r="P99" t="str">
            <v>-</v>
          </cell>
          <cell r="Q99" t="str">
            <v/>
          </cell>
          <cell r="R99" t="str">
            <v/>
          </cell>
          <cell r="S99" t="str">
            <v/>
          </cell>
        </row>
        <row r="100">
          <cell r="N100" t="str">
            <v>- -</v>
          </cell>
          <cell r="O100" t="str">
            <v/>
          </cell>
          <cell r="P100" t="str">
            <v>-</v>
          </cell>
          <cell r="Q100" t="str">
            <v/>
          </cell>
          <cell r="R100" t="str">
            <v/>
          </cell>
          <cell r="S100" t="str">
            <v/>
          </cell>
        </row>
        <row r="101">
          <cell r="N101" t="str">
            <v>- -</v>
          </cell>
          <cell r="O101" t="str">
            <v/>
          </cell>
          <cell r="P101" t="str">
            <v>-</v>
          </cell>
          <cell r="Q101" t="str">
            <v/>
          </cell>
          <cell r="R101" t="str">
            <v/>
          </cell>
          <cell r="S101" t="str">
            <v/>
          </cell>
        </row>
        <row r="102">
          <cell r="N102" t="str">
            <v>- -</v>
          </cell>
          <cell r="O102" t="str">
            <v/>
          </cell>
          <cell r="P102" t="str">
            <v>-</v>
          </cell>
          <cell r="Q102" t="str">
            <v/>
          </cell>
          <cell r="R102" t="str">
            <v/>
          </cell>
          <cell r="S102" t="str">
            <v/>
          </cell>
        </row>
        <row r="103">
          <cell r="N103" t="str">
            <v>- -</v>
          </cell>
          <cell r="O103" t="str">
            <v/>
          </cell>
          <cell r="P103" t="str">
            <v>-</v>
          </cell>
          <cell r="Q103" t="str">
            <v/>
          </cell>
          <cell r="R103" t="str">
            <v/>
          </cell>
          <cell r="S103" t="str">
            <v/>
          </cell>
        </row>
        <row r="104">
          <cell r="N104" t="str">
            <v>- -</v>
          </cell>
          <cell r="O104" t="str">
            <v/>
          </cell>
          <cell r="P104" t="str">
            <v>-</v>
          </cell>
          <cell r="Q104" t="str">
            <v/>
          </cell>
          <cell r="R104" t="str">
            <v/>
          </cell>
          <cell r="S104" t="str">
            <v/>
          </cell>
        </row>
        <row r="105">
          <cell r="N105" t="str">
            <v>- -</v>
          </cell>
          <cell r="O105" t="str">
            <v/>
          </cell>
          <cell r="P105" t="str">
            <v>-</v>
          </cell>
          <cell r="Q105" t="str">
            <v/>
          </cell>
          <cell r="R105" t="str">
            <v/>
          </cell>
          <cell r="S105" t="str">
            <v/>
          </cell>
        </row>
        <row r="106">
          <cell r="N106" t="str">
            <v>- -</v>
          </cell>
          <cell r="O106" t="str">
            <v/>
          </cell>
          <cell r="P106" t="str">
            <v>-</v>
          </cell>
          <cell r="Q106" t="str">
            <v/>
          </cell>
          <cell r="R106" t="str">
            <v/>
          </cell>
          <cell r="S106" t="str">
            <v/>
          </cell>
        </row>
        <row r="107">
          <cell r="N107" t="str">
            <v>- -</v>
          </cell>
          <cell r="O107" t="str">
            <v/>
          </cell>
          <cell r="P107" t="str">
            <v>-</v>
          </cell>
          <cell r="Q107" t="str">
            <v/>
          </cell>
          <cell r="R107" t="str">
            <v/>
          </cell>
          <cell r="S107" t="str">
            <v/>
          </cell>
        </row>
        <row r="108">
          <cell r="N108" t="str">
            <v>- -</v>
          </cell>
          <cell r="O108" t="str">
            <v/>
          </cell>
          <cell r="P108" t="str">
            <v>-</v>
          </cell>
          <cell r="Q108" t="str">
            <v/>
          </cell>
          <cell r="R108" t="str">
            <v/>
          </cell>
          <cell r="S108" t="str">
            <v/>
          </cell>
        </row>
        <row r="109">
          <cell r="N109" t="str">
            <v>- -</v>
          </cell>
          <cell r="O109" t="str">
            <v/>
          </cell>
          <cell r="P109" t="str">
            <v>-</v>
          </cell>
          <cell r="Q109" t="str">
            <v/>
          </cell>
          <cell r="R109" t="str">
            <v/>
          </cell>
          <cell r="S109" t="str">
            <v/>
          </cell>
        </row>
        <row r="110">
          <cell r="N110" t="str">
            <v>- -</v>
          </cell>
          <cell r="O110" t="str">
            <v/>
          </cell>
          <cell r="P110" t="str">
            <v>-</v>
          </cell>
          <cell r="Q110" t="str">
            <v/>
          </cell>
          <cell r="R110" t="str">
            <v/>
          </cell>
          <cell r="S110" t="str">
            <v/>
          </cell>
        </row>
        <row r="111">
          <cell r="N111" t="str">
            <v>- -</v>
          </cell>
          <cell r="O111" t="str">
            <v/>
          </cell>
          <cell r="P111" t="str">
            <v>-</v>
          </cell>
          <cell r="Q111" t="str">
            <v/>
          </cell>
          <cell r="R111" t="str">
            <v/>
          </cell>
          <cell r="S111" t="str">
            <v/>
          </cell>
        </row>
        <row r="112">
          <cell r="N112" t="str">
            <v>- -</v>
          </cell>
          <cell r="O112" t="str">
            <v/>
          </cell>
          <cell r="P112" t="str">
            <v>-</v>
          </cell>
          <cell r="Q112" t="str">
            <v/>
          </cell>
          <cell r="R112" t="str">
            <v/>
          </cell>
          <cell r="S112" t="str">
            <v/>
          </cell>
        </row>
        <row r="113">
          <cell r="N113" t="str">
            <v>- -</v>
          </cell>
          <cell r="O113" t="str">
            <v/>
          </cell>
          <cell r="P113" t="str">
            <v>-</v>
          </cell>
          <cell r="Q113" t="str">
            <v/>
          </cell>
          <cell r="R113" t="str">
            <v/>
          </cell>
          <cell r="S113" t="str">
            <v/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F139"/>
  <sheetViews>
    <sheetView tabSelected="1" zoomScale="85" workbookViewId="0">
      <selection activeCell="B2" sqref="B2:B3"/>
    </sheetView>
  </sheetViews>
  <sheetFormatPr defaultRowHeight="12.75"/>
  <cols>
    <col min="1" max="1" width="1.5703125" style="20" customWidth="1"/>
    <col min="2" max="2" width="7" style="20" customWidth="1"/>
    <col min="3" max="3" width="19" style="19" customWidth="1"/>
    <col min="4" max="4" width="10.7109375" style="20" customWidth="1"/>
    <col min="5" max="5" width="4.7109375" style="20" customWidth="1"/>
    <col min="6" max="6" width="10.7109375" style="20" customWidth="1"/>
    <col min="7" max="7" width="4.7109375" style="20" customWidth="1"/>
    <col min="8" max="8" width="10.7109375" style="20" customWidth="1"/>
    <col min="9" max="9" width="4.7109375" style="20" customWidth="1"/>
    <col min="10" max="10" width="10.7109375" style="20" customWidth="1"/>
    <col min="11" max="11" width="4.7109375" style="20" customWidth="1"/>
    <col min="12" max="12" width="10.7109375" style="20" customWidth="1"/>
    <col min="13" max="13" width="4.7109375" style="20" customWidth="1"/>
    <col min="14" max="14" width="10.7109375" style="20" customWidth="1"/>
    <col min="15" max="15" width="4.7109375" style="20" customWidth="1"/>
    <col min="16" max="16" width="10.7109375" style="20" customWidth="1"/>
    <col min="17" max="17" width="4.7109375" style="20" customWidth="1"/>
    <col min="18" max="18" width="14.7109375" style="20" customWidth="1"/>
    <col min="19" max="19" width="7.7109375" style="20" hidden="1" customWidth="1"/>
    <col min="20" max="20" width="8.42578125" style="20" hidden="1" customWidth="1"/>
    <col min="21" max="21" width="10.7109375" style="20" hidden="1" customWidth="1"/>
    <col min="22" max="23" width="7.7109375" style="20" hidden="1" customWidth="1"/>
    <col min="24" max="32" width="8.7109375" style="20" hidden="1" customWidth="1"/>
    <col min="33" max="256" width="8.7109375" style="20"/>
    <col min="257" max="257" width="1.5703125" style="20" customWidth="1"/>
    <col min="258" max="258" width="7" style="20" customWidth="1"/>
    <col min="259" max="259" width="19" style="20" customWidth="1"/>
    <col min="260" max="260" width="10.7109375" style="20" customWidth="1"/>
    <col min="261" max="261" width="4.7109375" style="20" customWidth="1"/>
    <col min="262" max="262" width="10.7109375" style="20" customWidth="1"/>
    <col min="263" max="263" width="4.7109375" style="20" customWidth="1"/>
    <col min="264" max="264" width="10.7109375" style="20" customWidth="1"/>
    <col min="265" max="265" width="4.7109375" style="20" customWidth="1"/>
    <col min="266" max="266" width="10.7109375" style="20" customWidth="1"/>
    <col min="267" max="267" width="4.7109375" style="20" customWidth="1"/>
    <col min="268" max="268" width="10.7109375" style="20" customWidth="1"/>
    <col min="269" max="269" width="4.7109375" style="20" customWidth="1"/>
    <col min="270" max="270" width="10.7109375" style="20" customWidth="1"/>
    <col min="271" max="271" width="4.7109375" style="20" customWidth="1"/>
    <col min="272" max="272" width="10.7109375" style="20" customWidth="1"/>
    <col min="273" max="273" width="4.7109375" style="20" customWidth="1"/>
    <col min="274" max="274" width="14.7109375" style="20" customWidth="1"/>
    <col min="275" max="288" width="0" style="20" hidden="1" customWidth="1"/>
    <col min="289" max="512" width="8.7109375" style="20"/>
    <col min="513" max="513" width="1.5703125" style="20" customWidth="1"/>
    <col min="514" max="514" width="7" style="20" customWidth="1"/>
    <col min="515" max="515" width="19" style="20" customWidth="1"/>
    <col min="516" max="516" width="10.7109375" style="20" customWidth="1"/>
    <col min="517" max="517" width="4.7109375" style="20" customWidth="1"/>
    <col min="518" max="518" width="10.7109375" style="20" customWidth="1"/>
    <col min="519" max="519" width="4.7109375" style="20" customWidth="1"/>
    <col min="520" max="520" width="10.7109375" style="20" customWidth="1"/>
    <col min="521" max="521" width="4.7109375" style="20" customWidth="1"/>
    <col min="522" max="522" width="10.7109375" style="20" customWidth="1"/>
    <col min="523" max="523" width="4.7109375" style="20" customWidth="1"/>
    <col min="524" max="524" width="10.7109375" style="20" customWidth="1"/>
    <col min="525" max="525" width="4.7109375" style="20" customWidth="1"/>
    <col min="526" max="526" width="10.7109375" style="20" customWidth="1"/>
    <col min="527" max="527" width="4.7109375" style="20" customWidth="1"/>
    <col min="528" max="528" width="10.7109375" style="20" customWidth="1"/>
    <col min="529" max="529" width="4.7109375" style="20" customWidth="1"/>
    <col min="530" max="530" width="14.7109375" style="20" customWidth="1"/>
    <col min="531" max="544" width="0" style="20" hidden="1" customWidth="1"/>
    <col min="545" max="768" width="8.7109375" style="20"/>
    <col min="769" max="769" width="1.5703125" style="20" customWidth="1"/>
    <col min="770" max="770" width="7" style="20" customWidth="1"/>
    <col min="771" max="771" width="19" style="20" customWidth="1"/>
    <col min="772" max="772" width="10.7109375" style="20" customWidth="1"/>
    <col min="773" max="773" width="4.7109375" style="20" customWidth="1"/>
    <col min="774" max="774" width="10.7109375" style="20" customWidth="1"/>
    <col min="775" max="775" width="4.7109375" style="20" customWidth="1"/>
    <col min="776" max="776" width="10.7109375" style="20" customWidth="1"/>
    <col min="777" max="777" width="4.7109375" style="20" customWidth="1"/>
    <col min="778" max="778" width="10.7109375" style="20" customWidth="1"/>
    <col min="779" max="779" width="4.7109375" style="20" customWidth="1"/>
    <col min="780" max="780" width="10.7109375" style="20" customWidth="1"/>
    <col min="781" max="781" width="4.7109375" style="20" customWidth="1"/>
    <col min="782" max="782" width="10.7109375" style="20" customWidth="1"/>
    <col min="783" max="783" width="4.7109375" style="20" customWidth="1"/>
    <col min="784" max="784" width="10.7109375" style="20" customWidth="1"/>
    <col min="785" max="785" width="4.7109375" style="20" customWidth="1"/>
    <col min="786" max="786" width="14.7109375" style="20" customWidth="1"/>
    <col min="787" max="800" width="0" style="20" hidden="1" customWidth="1"/>
    <col min="801" max="1024" width="8.7109375" style="20"/>
    <col min="1025" max="1025" width="1.5703125" style="20" customWidth="1"/>
    <col min="1026" max="1026" width="7" style="20" customWidth="1"/>
    <col min="1027" max="1027" width="19" style="20" customWidth="1"/>
    <col min="1028" max="1028" width="10.7109375" style="20" customWidth="1"/>
    <col min="1029" max="1029" width="4.7109375" style="20" customWidth="1"/>
    <col min="1030" max="1030" width="10.7109375" style="20" customWidth="1"/>
    <col min="1031" max="1031" width="4.7109375" style="20" customWidth="1"/>
    <col min="1032" max="1032" width="10.7109375" style="20" customWidth="1"/>
    <col min="1033" max="1033" width="4.7109375" style="20" customWidth="1"/>
    <col min="1034" max="1034" width="10.7109375" style="20" customWidth="1"/>
    <col min="1035" max="1035" width="4.7109375" style="20" customWidth="1"/>
    <col min="1036" max="1036" width="10.7109375" style="20" customWidth="1"/>
    <col min="1037" max="1037" width="4.7109375" style="20" customWidth="1"/>
    <col min="1038" max="1038" width="10.7109375" style="20" customWidth="1"/>
    <col min="1039" max="1039" width="4.7109375" style="20" customWidth="1"/>
    <col min="1040" max="1040" width="10.7109375" style="20" customWidth="1"/>
    <col min="1041" max="1041" width="4.7109375" style="20" customWidth="1"/>
    <col min="1042" max="1042" width="14.7109375" style="20" customWidth="1"/>
    <col min="1043" max="1056" width="0" style="20" hidden="1" customWidth="1"/>
    <col min="1057" max="1280" width="8.7109375" style="20"/>
    <col min="1281" max="1281" width="1.5703125" style="20" customWidth="1"/>
    <col min="1282" max="1282" width="7" style="20" customWidth="1"/>
    <col min="1283" max="1283" width="19" style="20" customWidth="1"/>
    <col min="1284" max="1284" width="10.7109375" style="20" customWidth="1"/>
    <col min="1285" max="1285" width="4.7109375" style="20" customWidth="1"/>
    <col min="1286" max="1286" width="10.7109375" style="20" customWidth="1"/>
    <col min="1287" max="1287" width="4.7109375" style="20" customWidth="1"/>
    <col min="1288" max="1288" width="10.7109375" style="20" customWidth="1"/>
    <col min="1289" max="1289" width="4.7109375" style="20" customWidth="1"/>
    <col min="1290" max="1290" width="10.7109375" style="20" customWidth="1"/>
    <col min="1291" max="1291" width="4.7109375" style="20" customWidth="1"/>
    <col min="1292" max="1292" width="10.7109375" style="20" customWidth="1"/>
    <col min="1293" max="1293" width="4.7109375" style="20" customWidth="1"/>
    <col min="1294" max="1294" width="10.7109375" style="20" customWidth="1"/>
    <col min="1295" max="1295" width="4.7109375" style="20" customWidth="1"/>
    <col min="1296" max="1296" width="10.7109375" style="20" customWidth="1"/>
    <col min="1297" max="1297" width="4.7109375" style="20" customWidth="1"/>
    <col min="1298" max="1298" width="14.7109375" style="20" customWidth="1"/>
    <col min="1299" max="1312" width="0" style="20" hidden="1" customWidth="1"/>
    <col min="1313" max="1536" width="8.7109375" style="20"/>
    <col min="1537" max="1537" width="1.5703125" style="20" customWidth="1"/>
    <col min="1538" max="1538" width="7" style="20" customWidth="1"/>
    <col min="1539" max="1539" width="19" style="20" customWidth="1"/>
    <col min="1540" max="1540" width="10.7109375" style="20" customWidth="1"/>
    <col min="1541" max="1541" width="4.7109375" style="20" customWidth="1"/>
    <col min="1542" max="1542" width="10.7109375" style="20" customWidth="1"/>
    <col min="1543" max="1543" width="4.7109375" style="20" customWidth="1"/>
    <col min="1544" max="1544" width="10.7109375" style="20" customWidth="1"/>
    <col min="1545" max="1545" width="4.7109375" style="20" customWidth="1"/>
    <col min="1546" max="1546" width="10.7109375" style="20" customWidth="1"/>
    <col min="1547" max="1547" width="4.7109375" style="20" customWidth="1"/>
    <col min="1548" max="1548" width="10.7109375" style="20" customWidth="1"/>
    <col min="1549" max="1549" width="4.7109375" style="20" customWidth="1"/>
    <col min="1550" max="1550" width="10.7109375" style="20" customWidth="1"/>
    <col min="1551" max="1551" width="4.7109375" style="20" customWidth="1"/>
    <col min="1552" max="1552" width="10.7109375" style="20" customWidth="1"/>
    <col min="1553" max="1553" width="4.7109375" style="20" customWidth="1"/>
    <col min="1554" max="1554" width="14.7109375" style="20" customWidth="1"/>
    <col min="1555" max="1568" width="0" style="20" hidden="1" customWidth="1"/>
    <col min="1569" max="1792" width="8.7109375" style="20"/>
    <col min="1793" max="1793" width="1.5703125" style="20" customWidth="1"/>
    <col min="1794" max="1794" width="7" style="20" customWidth="1"/>
    <col min="1795" max="1795" width="19" style="20" customWidth="1"/>
    <col min="1796" max="1796" width="10.7109375" style="20" customWidth="1"/>
    <col min="1797" max="1797" width="4.7109375" style="20" customWidth="1"/>
    <col min="1798" max="1798" width="10.7109375" style="20" customWidth="1"/>
    <col min="1799" max="1799" width="4.7109375" style="20" customWidth="1"/>
    <col min="1800" max="1800" width="10.7109375" style="20" customWidth="1"/>
    <col min="1801" max="1801" width="4.7109375" style="20" customWidth="1"/>
    <col min="1802" max="1802" width="10.7109375" style="20" customWidth="1"/>
    <col min="1803" max="1803" width="4.7109375" style="20" customWidth="1"/>
    <col min="1804" max="1804" width="10.7109375" style="20" customWidth="1"/>
    <col min="1805" max="1805" width="4.7109375" style="20" customWidth="1"/>
    <col min="1806" max="1806" width="10.7109375" style="20" customWidth="1"/>
    <col min="1807" max="1807" width="4.7109375" style="20" customWidth="1"/>
    <col min="1808" max="1808" width="10.7109375" style="20" customWidth="1"/>
    <col min="1809" max="1809" width="4.7109375" style="20" customWidth="1"/>
    <col min="1810" max="1810" width="14.7109375" style="20" customWidth="1"/>
    <col min="1811" max="1824" width="0" style="20" hidden="1" customWidth="1"/>
    <col min="1825" max="2048" width="8.7109375" style="20"/>
    <col min="2049" max="2049" width="1.5703125" style="20" customWidth="1"/>
    <col min="2050" max="2050" width="7" style="20" customWidth="1"/>
    <col min="2051" max="2051" width="19" style="20" customWidth="1"/>
    <col min="2052" max="2052" width="10.7109375" style="20" customWidth="1"/>
    <col min="2053" max="2053" width="4.7109375" style="20" customWidth="1"/>
    <col min="2054" max="2054" width="10.7109375" style="20" customWidth="1"/>
    <col min="2055" max="2055" width="4.7109375" style="20" customWidth="1"/>
    <col min="2056" max="2056" width="10.7109375" style="20" customWidth="1"/>
    <col min="2057" max="2057" width="4.7109375" style="20" customWidth="1"/>
    <col min="2058" max="2058" width="10.7109375" style="20" customWidth="1"/>
    <col min="2059" max="2059" width="4.7109375" style="20" customWidth="1"/>
    <col min="2060" max="2060" width="10.7109375" style="20" customWidth="1"/>
    <col min="2061" max="2061" width="4.7109375" style="20" customWidth="1"/>
    <col min="2062" max="2062" width="10.7109375" style="20" customWidth="1"/>
    <col min="2063" max="2063" width="4.7109375" style="20" customWidth="1"/>
    <col min="2064" max="2064" width="10.7109375" style="20" customWidth="1"/>
    <col min="2065" max="2065" width="4.7109375" style="20" customWidth="1"/>
    <col min="2066" max="2066" width="14.7109375" style="20" customWidth="1"/>
    <col min="2067" max="2080" width="0" style="20" hidden="1" customWidth="1"/>
    <col min="2081" max="2304" width="8.7109375" style="20"/>
    <col min="2305" max="2305" width="1.5703125" style="20" customWidth="1"/>
    <col min="2306" max="2306" width="7" style="20" customWidth="1"/>
    <col min="2307" max="2307" width="19" style="20" customWidth="1"/>
    <col min="2308" max="2308" width="10.7109375" style="20" customWidth="1"/>
    <col min="2309" max="2309" width="4.7109375" style="20" customWidth="1"/>
    <col min="2310" max="2310" width="10.7109375" style="20" customWidth="1"/>
    <col min="2311" max="2311" width="4.7109375" style="20" customWidth="1"/>
    <col min="2312" max="2312" width="10.7109375" style="20" customWidth="1"/>
    <col min="2313" max="2313" width="4.7109375" style="20" customWidth="1"/>
    <col min="2314" max="2314" width="10.7109375" style="20" customWidth="1"/>
    <col min="2315" max="2315" width="4.7109375" style="20" customWidth="1"/>
    <col min="2316" max="2316" width="10.7109375" style="20" customWidth="1"/>
    <col min="2317" max="2317" width="4.7109375" style="20" customWidth="1"/>
    <col min="2318" max="2318" width="10.7109375" style="20" customWidth="1"/>
    <col min="2319" max="2319" width="4.7109375" style="20" customWidth="1"/>
    <col min="2320" max="2320" width="10.7109375" style="20" customWidth="1"/>
    <col min="2321" max="2321" width="4.7109375" style="20" customWidth="1"/>
    <col min="2322" max="2322" width="14.7109375" style="20" customWidth="1"/>
    <col min="2323" max="2336" width="0" style="20" hidden="1" customWidth="1"/>
    <col min="2337" max="2560" width="8.7109375" style="20"/>
    <col min="2561" max="2561" width="1.5703125" style="20" customWidth="1"/>
    <col min="2562" max="2562" width="7" style="20" customWidth="1"/>
    <col min="2563" max="2563" width="19" style="20" customWidth="1"/>
    <col min="2564" max="2564" width="10.7109375" style="20" customWidth="1"/>
    <col min="2565" max="2565" width="4.7109375" style="20" customWidth="1"/>
    <col min="2566" max="2566" width="10.7109375" style="20" customWidth="1"/>
    <col min="2567" max="2567" width="4.7109375" style="20" customWidth="1"/>
    <col min="2568" max="2568" width="10.7109375" style="20" customWidth="1"/>
    <col min="2569" max="2569" width="4.7109375" style="20" customWidth="1"/>
    <col min="2570" max="2570" width="10.7109375" style="20" customWidth="1"/>
    <col min="2571" max="2571" width="4.7109375" style="20" customWidth="1"/>
    <col min="2572" max="2572" width="10.7109375" style="20" customWidth="1"/>
    <col min="2573" max="2573" width="4.7109375" style="20" customWidth="1"/>
    <col min="2574" max="2574" width="10.7109375" style="20" customWidth="1"/>
    <col min="2575" max="2575" width="4.7109375" style="20" customWidth="1"/>
    <col min="2576" max="2576" width="10.7109375" style="20" customWidth="1"/>
    <col min="2577" max="2577" width="4.7109375" style="20" customWidth="1"/>
    <col min="2578" max="2578" width="14.7109375" style="20" customWidth="1"/>
    <col min="2579" max="2592" width="0" style="20" hidden="1" customWidth="1"/>
    <col min="2593" max="2816" width="8.7109375" style="20"/>
    <col min="2817" max="2817" width="1.5703125" style="20" customWidth="1"/>
    <col min="2818" max="2818" width="7" style="20" customWidth="1"/>
    <col min="2819" max="2819" width="19" style="20" customWidth="1"/>
    <col min="2820" max="2820" width="10.7109375" style="20" customWidth="1"/>
    <col min="2821" max="2821" width="4.7109375" style="20" customWidth="1"/>
    <col min="2822" max="2822" width="10.7109375" style="20" customWidth="1"/>
    <col min="2823" max="2823" width="4.7109375" style="20" customWidth="1"/>
    <col min="2824" max="2824" width="10.7109375" style="20" customWidth="1"/>
    <col min="2825" max="2825" width="4.7109375" style="20" customWidth="1"/>
    <col min="2826" max="2826" width="10.7109375" style="20" customWidth="1"/>
    <col min="2827" max="2827" width="4.7109375" style="20" customWidth="1"/>
    <col min="2828" max="2828" width="10.7109375" style="20" customWidth="1"/>
    <col min="2829" max="2829" width="4.7109375" style="20" customWidth="1"/>
    <col min="2830" max="2830" width="10.7109375" style="20" customWidth="1"/>
    <col min="2831" max="2831" width="4.7109375" style="20" customWidth="1"/>
    <col min="2832" max="2832" width="10.7109375" style="20" customWidth="1"/>
    <col min="2833" max="2833" width="4.7109375" style="20" customWidth="1"/>
    <col min="2834" max="2834" width="14.7109375" style="20" customWidth="1"/>
    <col min="2835" max="2848" width="0" style="20" hidden="1" customWidth="1"/>
    <col min="2849" max="3072" width="8.7109375" style="20"/>
    <col min="3073" max="3073" width="1.5703125" style="20" customWidth="1"/>
    <col min="3074" max="3074" width="7" style="20" customWidth="1"/>
    <col min="3075" max="3075" width="19" style="20" customWidth="1"/>
    <col min="3076" max="3076" width="10.7109375" style="20" customWidth="1"/>
    <col min="3077" max="3077" width="4.7109375" style="20" customWidth="1"/>
    <col min="3078" max="3078" width="10.7109375" style="20" customWidth="1"/>
    <col min="3079" max="3079" width="4.7109375" style="20" customWidth="1"/>
    <col min="3080" max="3080" width="10.7109375" style="20" customWidth="1"/>
    <col min="3081" max="3081" width="4.7109375" style="20" customWidth="1"/>
    <col min="3082" max="3082" width="10.7109375" style="20" customWidth="1"/>
    <col min="3083" max="3083" width="4.7109375" style="20" customWidth="1"/>
    <col min="3084" max="3084" width="10.7109375" style="20" customWidth="1"/>
    <col min="3085" max="3085" width="4.7109375" style="20" customWidth="1"/>
    <col min="3086" max="3086" width="10.7109375" style="20" customWidth="1"/>
    <col min="3087" max="3087" width="4.7109375" style="20" customWidth="1"/>
    <col min="3088" max="3088" width="10.7109375" style="20" customWidth="1"/>
    <col min="3089" max="3089" width="4.7109375" style="20" customWidth="1"/>
    <col min="3090" max="3090" width="14.7109375" style="20" customWidth="1"/>
    <col min="3091" max="3104" width="0" style="20" hidden="1" customWidth="1"/>
    <col min="3105" max="3328" width="8.7109375" style="20"/>
    <col min="3329" max="3329" width="1.5703125" style="20" customWidth="1"/>
    <col min="3330" max="3330" width="7" style="20" customWidth="1"/>
    <col min="3331" max="3331" width="19" style="20" customWidth="1"/>
    <col min="3332" max="3332" width="10.7109375" style="20" customWidth="1"/>
    <col min="3333" max="3333" width="4.7109375" style="20" customWidth="1"/>
    <col min="3334" max="3334" width="10.7109375" style="20" customWidth="1"/>
    <col min="3335" max="3335" width="4.7109375" style="20" customWidth="1"/>
    <col min="3336" max="3336" width="10.7109375" style="20" customWidth="1"/>
    <col min="3337" max="3337" width="4.7109375" style="20" customWidth="1"/>
    <col min="3338" max="3338" width="10.7109375" style="20" customWidth="1"/>
    <col min="3339" max="3339" width="4.7109375" style="20" customWidth="1"/>
    <col min="3340" max="3340" width="10.7109375" style="20" customWidth="1"/>
    <col min="3341" max="3341" width="4.7109375" style="20" customWidth="1"/>
    <col min="3342" max="3342" width="10.7109375" style="20" customWidth="1"/>
    <col min="3343" max="3343" width="4.7109375" style="20" customWidth="1"/>
    <col min="3344" max="3344" width="10.7109375" style="20" customWidth="1"/>
    <col min="3345" max="3345" width="4.7109375" style="20" customWidth="1"/>
    <col min="3346" max="3346" width="14.7109375" style="20" customWidth="1"/>
    <col min="3347" max="3360" width="0" style="20" hidden="1" customWidth="1"/>
    <col min="3361" max="3584" width="8.7109375" style="20"/>
    <col min="3585" max="3585" width="1.5703125" style="20" customWidth="1"/>
    <col min="3586" max="3586" width="7" style="20" customWidth="1"/>
    <col min="3587" max="3587" width="19" style="20" customWidth="1"/>
    <col min="3588" max="3588" width="10.7109375" style="20" customWidth="1"/>
    <col min="3589" max="3589" width="4.7109375" style="20" customWidth="1"/>
    <col min="3590" max="3590" width="10.7109375" style="20" customWidth="1"/>
    <col min="3591" max="3591" width="4.7109375" style="20" customWidth="1"/>
    <col min="3592" max="3592" width="10.7109375" style="20" customWidth="1"/>
    <col min="3593" max="3593" width="4.7109375" style="20" customWidth="1"/>
    <col min="3594" max="3594" width="10.7109375" style="20" customWidth="1"/>
    <col min="3595" max="3595" width="4.7109375" style="20" customWidth="1"/>
    <col min="3596" max="3596" width="10.7109375" style="20" customWidth="1"/>
    <col min="3597" max="3597" width="4.7109375" style="20" customWidth="1"/>
    <col min="3598" max="3598" width="10.7109375" style="20" customWidth="1"/>
    <col min="3599" max="3599" width="4.7109375" style="20" customWidth="1"/>
    <col min="3600" max="3600" width="10.7109375" style="20" customWidth="1"/>
    <col min="3601" max="3601" width="4.7109375" style="20" customWidth="1"/>
    <col min="3602" max="3602" width="14.7109375" style="20" customWidth="1"/>
    <col min="3603" max="3616" width="0" style="20" hidden="1" customWidth="1"/>
    <col min="3617" max="3840" width="8.7109375" style="20"/>
    <col min="3841" max="3841" width="1.5703125" style="20" customWidth="1"/>
    <col min="3842" max="3842" width="7" style="20" customWidth="1"/>
    <col min="3843" max="3843" width="19" style="20" customWidth="1"/>
    <col min="3844" max="3844" width="10.7109375" style="20" customWidth="1"/>
    <col min="3845" max="3845" width="4.7109375" style="20" customWidth="1"/>
    <col min="3846" max="3846" width="10.7109375" style="20" customWidth="1"/>
    <col min="3847" max="3847" width="4.7109375" style="20" customWidth="1"/>
    <col min="3848" max="3848" width="10.7109375" style="20" customWidth="1"/>
    <col min="3849" max="3849" width="4.7109375" style="20" customWidth="1"/>
    <col min="3850" max="3850" width="10.7109375" style="20" customWidth="1"/>
    <col min="3851" max="3851" width="4.7109375" style="20" customWidth="1"/>
    <col min="3852" max="3852" width="10.7109375" style="20" customWidth="1"/>
    <col min="3853" max="3853" width="4.7109375" style="20" customWidth="1"/>
    <col min="3854" max="3854" width="10.7109375" style="20" customWidth="1"/>
    <col min="3855" max="3855" width="4.7109375" style="20" customWidth="1"/>
    <col min="3856" max="3856" width="10.7109375" style="20" customWidth="1"/>
    <col min="3857" max="3857" width="4.7109375" style="20" customWidth="1"/>
    <col min="3858" max="3858" width="14.7109375" style="20" customWidth="1"/>
    <col min="3859" max="3872" width="0" style="20" hidden="1" customWidth="1"/>
    <col min="3873" max="4096" width="8.7109375" style="20"/>
    <col min="4097" max="4097" width="1.5703125" style="20" customWidth="1"/>
    <col min="4098" max="4098" width="7" style="20" customWidth="1"/>
    <col min="4099" max="4099" width="19" style="20" customWidth="1"/>
    <col min="4100" max="4100" width="10.7109375" style="20" customWidth="1"/>
    <col min="4101" max="4101" width="4.7109375" style="20" customWidth="1"/>
    <col min="4102" max="4102" width="10.7109375" style="20" customWidth="1"/>
    <col min="4103" max="4103" width="4.7109375" style="20" customWidth="1"/>
    <col min="4104" max="4104" width="10.7109375" style="20" customWidth="1"/>
    <col min="4105" max="4105" width="4.7109375" style="20" customWidth="1"/>
    <col min="4106" max="4106" width="10.7109375" style="20" customWidth="1"/>
    <col min="4107" max="4107" width="4.7109375" style="20" customWidth="1"/>
    <col min="4108" max="4108" width="10.7109375" style="20" customWidth="1"/>
    <col min="4109" max="4109" width="4.7109375" style="20" customWidth="1"/>
    <col min="4110" max="4110" width="10.7109375" style="20" customWidth="1"/>
    <col min="4111" max="4111" width="4.7109375" style="20" customWidth="1"/>
    <col min="4112" max="4112" width="10.7109375" style="20" customWidth="1"/>
    <col min="4113" max="4113" width="4.7109375" style="20" customWidth="1"/>
    <col min="4114" max="4114" width="14.7109375" style="20" customWidth="1"/>
    <col min="4115" max="4128" width="0" style="20" hidden="1" customWidth="1"/>
    <col min="4129" max="4352" width="8.7109375" style="20"/>
    <col min="4353" max="4353" width="1.5703125" style="20" customWidth="1"/>
    <col min="4354" max="4354" width="7" style="20" customWidth="1"/>
    <col min="4355" max="4355" width="19" style="20" customWidth="1"/>
    <col min="4356" max="4356" width="10.7109375" style="20" customWidth="1"/>
    <col min="4357" max="4357" width="4.7109375" style="20" customWidth="1"/>
    <col min="4358" max="4358" width="10.7109375" style="20" customWidth="1"/>
    <col min="4359" max="4359" width="4.7109375" style="20" customWidth="1"/>
    <col min="4360" max="4360" width="10.7109375" style="20" customWidth="1"/>
    <col min="4361" max="4361" width="4.7109375" style="20" customWidth="1"/>
    <col min="4362" max="4362" width="10.7109375" style="20" customWidth="1"/>
    <col min="4363" max="4363" width="4.7109375" style="20" customWidth="1"/>
    <col min="4364" max="4364" width="10.7109375" style="20" customWidth="1"/>
    <col min="4365" max="4365" width="4.7109375" style="20" customWidth="1"/>
    <col min="4366" max="4366" width="10.7109375" style="20" customWidth="1"/>
    <col min="4367" max="4367" width="4.7109375" style="20" customWidth="1"/>
    <col min="4368" max="4368" width="10.7109375" style="20" customWidth="1"/>
    <col min="4369" max="4369" width="4.7109375" style="20" customWidth="1"/>
    <col min="4370" max="4370" width="14.7109375" style="20" customWidth="1"/>
    <col min="4371" max="4384" width="0" style="20" hidden="1" customWidth="1"/>
    <col min="4385" max="4608" width="8.7109375" style="20"/>
    <col min="4609" max="4609" width="1.5703125" style="20" customWidth="1"/>
    <col min="4610" max="4610" width="7" style="20" customWidth="1"/>
    <col min="4611" max="4611" width="19" style="20" customWidth="1"/>
    <col min="4612" max="4612" width="10.7109375" style="20" customWidth="1"/>
    <col min="4613" max="4613" width="4.7109375" style="20" customWidth="1"/>
    <col min="4614" max="4614" width="10.7109375" style="20" customWidth="1"/>
    <col min="4615" max="4615" width="4.7109375" style="20" customWidth="1"/>
    <col min="4616" max="4616" width="10.7109375" style="20" customWidth="1"/>
    <col min="4617" max="4617" width="4.7109375" style="20" customWidth="1"/>
    <col min="4618" max="4618" width="10.7109375" style="20" customWidth="1"/>
    <col min="4619" max="4619" width="4.7109375" style="20" customWidth="1"/>
    <col min="4620" max="4620" width="10.7109375" style="20" customWidth="1"/>
    <col min="4621" max="4621" width="4.7109375" style="20" customWidth="1"/>
    <col min="4622" max="4622" width="10.7109375" style="20" customWidth="1"/>
    <col min="4623" max="4623" width="4.7109375" style="20" customWidth="1"/>
    <col min="4624" max="4624" width="10.7109375" style="20" customWidth="1"/>
    <col min="4625" max="4625" width="4.7109375" style="20" customWidth="1"/>
    <col min="4626" max="4626" width="14.7109375" style="20" customWidth="1"/>
    <col min="4627" max="4640" width="0" style="20" hidden="1" customWidth="1"/>
    <col min="4641" max="4864" width="8.7109375" style="20"/>
    <col min="4865" max="4865" width="1.5703125" style="20" customWidth="1"/>
    <col min="4866" max="4866" width="7" style="20" customWidth="1"/>
    <col min="4867" max="4867" width="19" style="20" customWidth="1"/>
    <col min="4868" max="4868" width="10.7109375" style="20" customWidth="1"/>
    <col min="4869" max="4869" width="4.7109375" style="20" customWidth="1"/>
    <col min="4870" max="4870" width="10.7109375" style="20" customWidth="1"/>
    <col min="4871" max="4871" width="4.7109375" style="20" customWidth="1"/>
    <col min="4872" max="4872" width="10.7109375" style="20" customWidth="1"/>
    <col min="4873" max="4873" width="4.7109375" style="20" customWidth="1"/>
    <col min="4874" max="4874" width="10.7109375" style="20" customWidth="1"/>
    <col min="4875" max="4875" width="4.7109375" style="20" customWidth="1"/>
    <col min="4876" max="4876" width="10.7109375" style="20" customWidth="1"/>
    <col min="4877" max="4877" width="4.7109375" style="20" customWidth="1"/>
    <col min="4878" max="4878" width="10.7109375" style="20" customWidth="1"/>
    <col min="4879" max="4879" width="4.7109375" style="20" customWidth="1"/>
    <col min="4880" max="4880" width="10.7109375" style="20" customWidth="1"/>
    <col min="4881" max="4881" width="4.7109375" style="20" customWidth="1"/>
    <col min="4882" max="4882" width="14.7109375" style="20" customWidth="1"/>
    <col min="4883" max="4896" width="0" style="20" hidden="1" customWidth="1"/>
    <col min="4897" max="5120" width="8.7109375" style="20"/>
    <col min="5121" max="5121" width="1.5703125" style="20" customWidth="1"/>
    <col min="5122" max="5122" width="7" style="20" customWidth="1"/>
    <col min="5123" max="5123" width="19" style="20" customWidth="1"/>
    <col min="5124" max="5124" width="10.7109375" style="20" customWidth="1"/>
    <col min="5125" max="5125" width="4.7109375" style="20" customWidth="1"/>
    <col min="5126" max="5126" width="10.7109375" style="20" customWidth="1"/>
    <col min="5127" max="5127" width="4.7109375" style="20" customWidth="1"/>
    <col min="5128" max="5128" width="10.7109375" style="20" customWidth="1"/>
    <col min="5129" max="5129" width="4.7109375" style="20" customWidth="1"/>
    <col min="5130" max="5130" width="10.7109375" style="20" customWidth="1"/>
    <col min="5131" max="5131" width="4.7109375" style="20" customWidth="1"/>
    <col min="5132" max="5132" width="10.7109375" style="20" customWidth="1"/>
    <col min="5133" max="5133" width="4.7109375" style="20" customWidth="1"/>
    <col min="5134" max="5134" width="10.7109375" style="20" customWidth="1"/>
    <col min="5135" max="5135" width="4.7109375" style="20" customWidth="1"/>
    <col min="5136" max="5136" width="10.7109375" style="20" customWidth="1"/>
    <col min="5137" max="5137" width="4.7109375" style="20" customWidth="1"/>
    <col min="5138" max="5138" width="14.7109375" style="20" customWidth="1"/>
    <col min="5139" max="5152" width="0" style="20" hidden="1" customWidth="1"/>
    <col min="5153" max="5376" width="8.7109375" style="20"/>
    <col min="5377" max="5377" width="1.5703125" style="20" customWidth="1"/>
    <col min="5378" max="5378" width="7" style="20" customWidth="1"/>
    <col min="5379" max="5379" width="19" style="20" customWidth="1"/>
    <col min="5380" max="5380" width="10.7109375" style="20" customWidth="1"/>
    <col min="5381" max="5381" width="4.7109375" style="20" customWidth="1"/>
    <col min="5382" max="5382" width="10.7109375" style="20" customWidth="1"/>
    <col min="5383" max="5383" width="4.7109375" style="20" customWidth="1"/>
    <col min="5384" max="5384" width="10.7109375" style="20" customWidth="1"/>
    <col min="5385" max="5385" width="4.7109375" style="20" customWidth="1"/>
    <col min="5386" max="5386" width="10.7109375" style="20" customWidth="1"/>
    <col min="5387" max="5387" width="4.7109375" style="20" customWidth="1"/>
    <col min="5388" max="5388" width="10.7109375" style="20" customWidth="1"/>
    <col min="5389" max="5389" width="4.7109375" style="20" customWidth="1"/>
    <col min="5390" max="5390" width="10.7109375" style="20" customWidth="1"/>
    <col min="5391" max="5391" width="4.7109375" style="20" customWidth="1"/>
    <col min="5392" max="5392" width="10.7109375" style="20" customWidth="1"/>
    <col min="5393" max="5393" width="4.7109375" style="20" customWidth="1"/>
    <col min="5394" max="5394" width="14.7109375" style="20" customWidth="1"/>
    <col min="5395" max="5408" width="0" style="20" hidden="1" customWidth="1"/>
    <col min="5409" max="5632" width="8.7109375" style="20"/>
    <col min="5633" max="5633" width="1.5703125" style="20" customWidth="1"/>
    <col min="5634" max="5634" width="7" style="20" customWidth="1"/>
    <col min="5635" max="5635" width="19" style="20" customWidth="1"/>
    <col min="5636" max="5636" width="10.7109375" style="20" customWidth="1"/>
    <col min="5637" max="5637" width="4.7109375" style="20" customWidth="1"/>
    <col min="5638" max="5638" width="10.7109375" style="20" customWidth="1"/>
    <col min="5639" max="5639" width="4.7109375" style="20" customWidth="1"/>
    <col min="5640" max="5640" width="10.7109375" style="20" customWidth="1"/>
    <col min="5641" max="5641" width="4.7109375" style="20" customWidth="1"/>
    <col min="5642" max="5642" width="10.7109375" style="20" customWidth="1"/>
    <col min="5643" max="5643" width="4.7109375" style="20" customWidth="1"/>
    <col min="5644" max="5644" width="10.7109375" style="20" customWidth="1"/>
    <col min="5645" max="5645" width="4.7109375" style="20" customWidth="1"/>
    <col min="5646" max="5646" width="10.7109375" style="20" customWidth="1"/>
    <col min="5647" max="5647" width="4.7109375" style="20" customWidth="1"/>
    <col min="5648" max="5648" width="10.7109375" style="20" customWidth="1"/>
    <col min="5649" max="5649" width="4.7109375" style="20" customWidth="1"/>
    <col min="5650" max="5650" width="14.7109375" style="20" customWidth="1"/>
    <col min="5651" max="5664" width="0" style="20" hidden="1" customWidth="1"/>
    <col min="5665" max="5888" width="8.7109375" style="20"/>
    <col min="5889" max="5889" width="1.5703125" style="20" customWidth="1"/>
    <col min="5890" max="5890" width="7" style="20" customWidth="1"/>
    <col min="5891" max="5891" width="19" style="20" customWidth="1"/>
    <col min="5892" max="5892" width="10.7109375" style="20" customWidth="1"/>
    <col min="5893" max="5893" width="4.7109375" style="20" customWidth="1"/>
    <col min="5894" max="5894" width="10.7109375" style="20" customWidth="1"/>
    <col min="5895" max="5895" width="4.7109375" style="20" customWidth="1"/>
    <col min="5896" max="5896" width="10.7109375" style="20" customWidth="1"/>
    <col min="5897" max="5897" width="4.7109375" style="20" customWidth="1"/>
    <col min="5898" max="5898" width="10.7109375" style="20" customWidth="1"/>
    <col min="5899" max="5899" width="4.7109375" style="20" customWidth="1"/>
    <col min="5900" max="5900" width="10.7109375" style="20" customWidth="1"/>
    <col min="5901" max="5901" width="4.7109375" style="20" customWidth="1"/>
    <col min="5902" max="5902" width="10.7109375" style="20" customWidth="1"/>
    <col min="5903" max="5903" width="4.7109375" style="20" customWidth="1"/>
    <col min="5904" max="5904" width="10.7109375" style="20" customWidth="1"/>
    <col min="5905" max="5905" width="4.7109375" style="20" customWidth="1"/>
    <col min="5906" max="5906" width="14.7109375" style="20" customWidth="1"/>
    <col min="5907" max="5920" width="0" style="20" hidden="1" customWidth="1"/>
    <col min="5921" max="6144" width="8.7109375" style="20"/>
    <col min="6145" max="6145" width="1.5703125" style="20" customWidth="1"/>
    <col min="6146" max="6146" width="7" style="20" customWidth="1"/>
    <col min="6147" max="6147" width="19" style="20" customWidth="1"/>
    <col min="6148" max="6148" width="10.7109375" style="20" customWidth="1"/>
    <col min="6149" max="6149" width="4.7109375" style="20" customWidth="1"/>
    <col min="6150" max="6150" width="10.7109375" style="20" customWidth="1"/>
    <col min="6151" max="6151" width="4.7109375" style="20" customWidth="1"/>
    <col min="6152" max="6152" width="10.7109375" style="20" customWidth="1"/>
    <col min="6153" max="6153" width="4.7109375" style="20" customWidth="1"/>
    <col min="6154" max="6154" width="10.7109375" style="20" customWidth="1"/>
    <col min="6155" max="6155" width="4.7109375" style="20" customWidth="1"/>
    <col min="6156" max="6156" width="10.7109375" style="20" customWidth="1"/>
    <col min="6157" max="6157" width="4.7109375" style="20" customWidth="1"/>
    <col min="6158" max="6158" width="10.7109375" style="20" customWidth="1"/>
    <col min="6159" max="6159" width="4.7109375" style="20" customWidth="1"/>
    <col min="6160" max="6160" width="10.7109375" style="20" customWidth="1"/>
    <col min="6161" max="6161" width="4.7109375" style="20" customWidth="1"/>
    <col min="6162" max="6162" width="14.7109375" style="20" customWidth="1"/>
    <col min="6163" max="6176" width="0" style="20" hidden="1" customWidth="1"/>
    <col min="6177" max="6400" width="8.7109375" style="20"/>
    <col min="6401" max="6401" width="1.5703125" style="20" customWidth="1"/>
    <col min="6402" max="6402" width="7" style="20" customWidth="1"/>
    <col min="6403" max="6403" width="19" style="20" customWidth="1"/>
    <col min="6404" max="6404" width="10.7109375" style="20" customWidth="1"/>
    <col min="6405" max="6405" width="4.7109375" style="20" customWidth="1"/>
    <col min="6406" max="6406" width="10.7109375" style="20" customWidth="1"/>
    <col min="6407" max="6407" width="4.7109375" style="20" customWidth="1"/>
    <col min="6408" max="6408" width="10.7109375" style="20" customWidth="1"/>
    <col min="6409" max="6409" width="4.7109375" style="20" customWidth="1"/>
    <col min="6410" max="6410" width="10.7109375" style="20" customWidth="1"/>
    <col min="6411" max="6411" width="4.7109375" style="20" customWidth="1"/>
    <col min="6412" max="6412" width="10.7109375" style="20" customWidth="1"/>
    <col min="6413" max="6413" width="4.7109375" style="20" customWidth="1"/>
    <col min="6414" max="6414" width="10.7109375" style="20" customWidth="1"/>
    <col min="6415" max="6415" width="4.7109375" style="20" customWidth="1"/>
    <col min="6416" max="6416" width="10.7109375" style="20" customWidth="1"/>
    <col min="6417" max="6417" width="4.7109375" style="20" customWidth="1"/>
    <col min="6418" max="6418" width="14.7109375" style="20" customWidth="1"/>
    <col min="6419" max="6432" width="0" style="20" hidden="1" customWidth="1"/>
    <col min="6433" max="6656" width="8.7109375" style="20"/>
    <col min="6657" max="6657" width="1.5703125" style="20" customWidth="1"/>
    <col min="6658" max="6658" width="7" style="20" customWidth="1"/>
    <col min="6659" max="6659" width="19" style="20" customWidth="1"/>
    <col min="6660" max="6660" width="10.7109375" style="20" customWidth="1"/>
    <col min="6661" max="6661" width="4.7109375" style="20" customWidth="1"/>
    <col min="6662" max="6662" width="10.7109375" style="20" customWidth="1"/>
    <col min="6663" max="6663" width="4.7109375" style="20" customWidth="1"/>
    <col min="6664" max="6664" width="10.7109375" style="20" customWidth="1"/>
    <col min="6665" max="6665" width="4.7109375" style="20" customWidth="1"/>
    <col min="6666" max="6666" width="10.7109375" style="20" customWidth="1"/>
    <col min="6667" max="6667" width="4.7109375" style="20" customWidth="1"/>
    <col min="6668" max="6668" width="10.7109375" style="20" customWidth="1"/>
    <col min="6669" max="6669" width="4.7109375" style="20" customWidth="1"/>
    <col min="6670" max="6670" width="10.7109375" style="20" customWidth="1"/>
    <col min="6671" max="6671" width="4.7109375" style="20" customWidth="1"/>
    <col min="6672" max="6672" width="10.7109375" style="20" customWidth="1"/>
    <col min="6673" max="6673" width="4.7109375" style="20" customWidth="1"/>
    <col min="6674" max="6674" width="14.7109375" style="20" customWidth="1"/>
    <col min="6675" max="6688" width="0" style="20" hidden="1" customWidth="1"/>
    <col min="6689" max="6912" width="8.7109375" style="20"/>
    <col min="6913" max="6913" width="1.5703125" style="20" customWidth="1"/>
    <col min="6914" max="6914" width="7" style="20" customWidth="1"/>
    <col min="6915" max="6915" width="19" style="20" customWidth="1"/>
    <col min="6916" max="6916" width="10.7109375" style="20" customWidth="1"/>
    <col min="6917" max="6917" width="4.7109375" style="20" customWidth="1"/>
    <col min="6918" max="6918" width="10.7109375" style="20" customWidth="1"/>
    <col min="6919" max="6919" width="4.7109375" style="20" customWidth="1"/>
    <col min="6920" max="6920" width="10.7109375" style="20" customWidth="1"/>
    <col min="6921" max="6921" width="4.7109375" style="20" customWidth="1"/>
    <col min="6922" max="6922" width="10.7109375" style="20" customWidth="1"/>
    <col min="6923" max="6923" width="4.7109375" style="20" customWidth="1"/>
    <col min="6924" max="6924" width="10.7109375" style="20" customWidth="1"/>
    <col min="6925" max="6925" width="4.7109375" style="20" customWidth="1"/>
    <col min="6926" max="6926" width="10.7109375" style="20" customWidth="1"/>
    <col min="6927" max="6927" width="4.7109375" style="20" customWidth="1"/>
    <col min="6928" max="6928" width="10.7109375" style="20" customWidth="1"/>
    <col min="6929" max="6929" width="4.7109375" style="20" customWidth="1"/>
    <col min="6930" max="6930" width="14.7109375" style="20" customWidth="1"/>
    <col min="6931" max="6944" width="0" style="20" hidden="1" customWidth="1"/>
    <col min="6945" max="7168" width="8.7109375" style="20"/>
    <col min="7169" max="7169" width="1.5703125" style="20" customWidth="1"/>
    <col min="7170" max="7170" width="7" style="20" customWidth="1"/>
    <col min="7171" max="7171" width="19" style="20" customWidth="1"/>
    <col min="7172" max="7172" width="10.7109375" style="20" customWidth="1"/>
    <col min="7173" max="7173" width="4.7109375" style="20" customWidth="1"/>
    <col min="7174" max="7174" width="10.7109375" style="20" customWidth="1"/>
    <col min="7175" max="7175" width="4.7109375" style="20" customWidth="1"/>
    <col min="7176" max="7176" width="10.7109375" style="20" customWidth="1"/>
    <col min="7177" max="7177" width="4.7109375" style="20" customWidth="1"/>
    <col min="7178" max="7178" width="10.7109375" style="20" customWidth="1"/>
    <col min="7179" max="7179" width="4.7109375" style="20" customWidth="1"/>
    <col min="7180" max="7180" width="10.7109375" style="20" customWidth="1"/>
    <col min="7181" max="7181" width="4.7109375" style="20" customWidth="1"/>
    <col min="7182" max="7182" width="10.7109375" style="20" customWidth="1"/>
    <col min="7183" max="7183" width="4.7109375" style="20" customWidth="1"/>
    <col min="7184" max="7184" width="10.7109375" style="20" customWidth="1"/>
    <col min="7185" max="7185" width="4.7109375" style="20" customWidth="1"/>
    <col min="7186" max="7186" width="14.7109375" style="20" customWidth="1"/>
    <col min="7187" max="7200" width="0" style="20" hidden="1" customWidth="1"/>
    <col min="7201" max="7424" width="8.7109375" style="20"/>
    <col min="7425" max="7425" width="1.5703125" style="20" customWidth="1"/>
    <col min="7426" max="7426" width="7" style="20" customWidth="1"/>
    <col min="7427" max="7427" width="19" style="20" customWidth="1"/>
    <col min="7428" max="7428" width="10.7109375" style="20" customWidth="1"/>
    <col min="7429" max="7429" width="4.7109375" style="20" customWidth="1"/>
    <col min="7430" max="7430" width="10.7109375" style="20" customWidth="1"/>
    <col min="7431" max="7431" width="4.7109375" style="20" customWidth="1"/>
    <col min="7432" max="7432" width="10.7109375" style="20" customWidth="1"/>
    <col min="7433" max="7433" width="4.7109375" style="20" customWidth="1"/>
    <col min="7434" max="7434" width="10.7109375" style="20" customWidth="1"/>
    <col min="7435" max="7435" width="4.7109375" style="20" customWidth="1"/>
    <col min="7436" max="7436" width="10.7109375" style="20" customWidth="1"/>
    <col min="7437" max="7437" width="4.7109375" style="20" customWidth="1"/>
    <col min="7438" max="7438" width="10.7109375" style="20" customWidth="1"/>
    <col min="7439" max="7439" width="4.7109375" style="20" customWidth="1"/>
    <col min="7440" max="7440" width="10.7109375" style="20" customWidth="1"/>
    <col min="7441" max="7441" width="4.7109375" style="20" customWidth="1"/>
    <col min="7442" max="7442" width="14.7109375" style="20" customWidth="1"/>
    <col min="7443" max="7456" width="0" style="20" hidden="1" customWidth="1"/>
    <col min="7457" max="7680" width="8.7109375" style="20"/>
    <col min="7681" max="7681" width="1.5703125" style="20" customWidth="1"/>
    <col min="7682" max="7682" width="7" style="20" customWidth="1"/>
    <col min="7683" max="7683" width="19" style="20" customWidth="1"/>
    <col min="7684" max="7684" width="10.7109375" style="20" customWidth="1"/>
    <col min="7685" max="7685" width="4.7109375" style="20" customWidth="1"/>
    <col min="7686" max="7686" width="10.7109375" style="20" customWidth="1"/>
    <col min="7687" max="7687" width="4.7109375" style="20" customWidth="1"/>
    <col min="7688" max="7688" width="10.7109375" style="20" customWidth="1"/>
    <col min="7689" max="7689" width="4.7109375" style="20" customWidth="1"/>
    <col min="7690" max="7690" width="10.7109375" style="20" customWidth="1"/>
    <col min="7691" max="7691" width="4.7109375" style="20" customWidth="1"/>
    <col min="7692" max="7692" width="10.7109375" style="20" customWidth="1"/>
    <col min="7693" max="7693" width="4.7109375" style="20" customWidth="1"/>
    <col min="7694" max="7694" width="10.7109375" style="20" customWidth="1"/>
    <col min="7695" max="7695" width="4.7109375" style="20" customWidth="1"/>
    <col min="7696" max="7696" width="10.7109375" style="20" customWidth="1"/>
    <col min="7697" max="7697" width="4.7109375" style="20" customWidth="1"/>
    <col min="7698" max="7698" width="14.7109375" style="20" customWidth="1"/>
    <col min="7699" max="7712" width="0" style="20" hidden="1" customWidth="1"/>
    <col min="7713" max="7936" width="8.7109375" style="20"/>
    <col min="7937" max="7937" width="1.5703125" style="20" customWidth="1"/>
    <col min="7938" max="7938" width="7" style="20" customWidth="1"/>
    <col min="7939" max="7939" width="19" style="20" customWidth="1"/>
    <col min="7940" max="7940" width="10.7109375" style="20" customWidth="1"/>
    <col min="7941" max="7941" width="4.7109375" style="20" customWidth="1"/>
    <col min="7942" max="7942" width="10.7109375" style="20" customWidth="1"/>
    <col min="7943" max="7943" width="4.7109375" style="20" customWidth="1"/>
    <col min="7944" max="7944" width="10.7109375" style="20" customWidth="1"/>
    <col min="7945" max="7945" width="4.7109375" style="20" customWidth="1"/>
    <col min="7946" max="7946" width="10.7109375" style="20" customWidth="1"/>
    <col min="7947" max="7947" width="4.7109375" style="20" customWidth="1"/>
    <col min="7948" max="7948" width="10.7109375" style="20" customWidth="1"/>
    <col min="7949" max="7949" width="4.7109375" style="20" customWidth="1"/>
    <col min="7950" max="7950" width="10.7109375" style="20" customWidth="1"/>
    <col min="7951" max="7951" width="4.7109375" style="20" customWidth="1"/>
    <col min="7952" max="7952" width="10.7109375" style="20" customWidth="1"/>
    <col min="7953" max="7953" width="4.7109375" style="20" customWidth="1"/>
    <col min="7954" max="7954" width="14.7109375" style="20" customWidth="1"/>
    <col min="7955" max="7968" width="0" style="20" hidden="1" customWidth="1"/>
    <col min="7969" max="8192" width="8.7109375" style="20"/>
    <col min="8193" max="8193" width="1.5703125" style="20" customWidth="1"/>
    <col min="8194" max="8194" width="7" style="20" customWidth="1"/>
    <col min="8195" max="8195" width="19" style="20" customWidth="1"/>
    <col min="8196" max="8196" width="10.7109375" style="20" customWidth="1"/>
    <col min="8197" max="8197" width="4.7109375" style="20" customWidth="1"/>
    <col min="8198" max="8198" width="10.7109375" style="20" customWidth="1"/>
    <col min="8199" max="8199" width="4.7109375" style="20" customWidth="1"/>
    <col min="8200" max="8200" width="10.7109375" style="20" customWidth="1"/>
    <col min="8201" max="8201" width="4.7109375" style="20" customWidth="1"/>
    <col min="8202" max="8202" width="10.7109375" style="20" customWidth="1"/>
    <col min="8203" max="8203" width="4.7109375" style="20" customWidth="1"/>
    <col min="8204" max="8204" width="10.7109375" style="20" customWidth="1"/>
    <col min="8205" max="8205" width="4.7109375" style="20" customWidth="1"/>
    <col min="8206" max="8206" width="10.7109375" style="20" customWidth="1"/>
    <col min="8207" max="8207" width="4.7109375" style="20" customWidth="1"/>
    <col min="8208" max="8208" width="10.7109375" style="20" customWidth="1"/>
    <col min="8209" max="8209" width="4.7109375" style="20" customWidth="1"/>
    <col min="8210" max="8210" width="14.7109375" style="20" customWidth="1"/>
    <col min="8211" max="8224" width="0" style="20" hidden="1" customWidth="1"/>
    <col min="8225" max="8448" width="8.7109375" style="20"/>
    <col min="8449" max="8449" width="1.5703125" style="20" customWidth="1"/>
    <col min="8450" max="8450" width="7" style="20" customWidth="1"/>
    <col min="8451" max="8451" width="19" style="20" customWidth="1"/>
    <col min="8452" max="8452" width="10.7109375" style="20" customWidth="1"/>
    <col min="8453" max="8453" width="4.7109375" style="20" customWidth="1"/>
    <col min="8454" max="8454" width="10.7109375" style="20" customWidth="1"/>
    <col min="8455" max="8455" width="4.7109375" style="20" customWidth="1"/>
    <col min="8456" max="8456" width="10.7109375" style="20" customWidth="1"/>
    <col min="8457" max="8457" width="4.7109375" style="20" customWidth="1"/>
    <col min="8458" max="8458" width="10.7109375" style="20" customWidth="1"/>
    <col min="8459" max="8459" width="4.7109375" style="20" customWidth="1"/>
    <col min="8460" max="8460" width="10.7109375" style="20" customWidth="1"/>
    <col min="8461" max="8461" width="4.7109375" style="20" customWidth="1"/>
    <col min="8462" max="8462" width="10.7109375" style="20" customWidth="1"/>
    <col min="8463" max="8463" width="4.7109375" style="20" customWidth="1"/>
    <col min="8464" max="8464" width="10.7109375" style="20" customWidth="1"/>
    <col min="8465" max="8465" width="4.7109375" style="20" customWidth="1"/>
    <col min="8466" max="8466" width="14.7109375" style="20" customWidth="1"/>
    <col min="8467" max="8480" width="0" style="20" hidden="1" customWidth="1"/>
    <col min="8481" max="8704" width="8.7109375" style="20"/>
    <col min="8705" max="8705" width="1.5703125" style="20" customWidth="1"/>
    <col min="8706" max="8706" width="7" style="20" customWidth="1"/>
    <col min="8707" max="8707" width="19" style="20" customWidth="1"/>
    <col min="8708" max="8708" width="10.7109375" style="20" customWidth="1"/>
    <col min="8709" max="8709" width="4.7109375" style="20" customWidth="1"/>
    <col min="8710" max="8710" width="10.7109375" style="20" customWidth="1"/>
    <col min="8711" max="8711" width="4.7109375" style="20" customWidth="1"/>
    <col min="8712" max="8712" width="10.7109375" style="20" customWidth="1"/>
    <col min="8713" max="8713" width="4.7109375" style="20" customWidth="1"/>
    <col min="8714" max="8714" width="10.7109375" style="20" customWidth="1"/>
    <col min="8715" max="8715" width="4.7109375" style="20" customWidth="1"/>
    <col min="8716" max="8716" width="10.7109375" style="20" customWidth="1"/>
    <col min="8717" max="8717" width="4.7109375" style="20" customWidth="1"/>
    <col min="8718" max="8718" width="10.7109375" style="20" customWidth="1"/>
    <col min="8719" max="8719" width="4.7109375" style="20" customWidth="1"/>
    <col min="8720" max="8720" width="10.7109375" style="20" customWidth="1"/>
    <col min="8721" max="8721" width="4.7109375" style="20" customWidth="1"/>
    <col min="8722" max="8722" width="14.7109375" style="20" customWidth="1"/>
    <col min="8723" max="8736" width="0" style="20" hidden="1" customWidth="1"/>
    <col min="8737" max="8960" width="8.7109375" style="20"/>
    <col min="8961" max="8961" width="1.5703125" style="20" customWidth="1"/>
    <col min="8962" max="8962" width="7" style="20" customWidth="1"/>
    <col min="8963" max="8963" width="19" style="20" customWidth="1"/>
    <col min="8964" max="8964" width="10.7109375" style="20" customWidth="1"/>
    <col min="8965" max="8965" width="4.7109375" style="20" customWidth="1"/>
    <col min="8966" max="8966" width="10.7109375" style="20" customWidth="1"/>
    <col min="8967" max="8967" width="4.7109375" style="20" customWidth="1"/>
    <col min="8968" max="8968" width="10.7109375" style="20" customWidth="1"/>
    <col min="8969" max="8969" width="4.7109375" style="20" customWidth="1"/>
    <col min="8970" max="8970" width="10.7109375" style="20" customWidth="1"/>
    <col min="8971" max="8971" width="4.7109375" style="20" customWidth="1"/>
    <col min="8972" max="8972" width="10.7109375" style="20" customWidth="1"/>
    <col min="8973" max="8973" width="4.7109375" style="20" customWidth="1"/>
    <col min="8974" max="8974" width="10.7109375" style="20" customWidth="1"/>
    <col min="8975" max="8975" width="4.7109375" style="20" customWidth="1"/>
    <col min="8976" max="8976" width="10.7109375" style="20" customWidth="1"/>
    <col min="8977" max="8977" width="4.7109375" style="20" customWidth="1"/>
    <col min="8978" max="8978" width="14.7109375" style="20" customWidth="1"/>
    <col min="8979" max="8992" width="0" style="20" hidden="1" customWidth="1"/>
    <col min="8993" max="9216" width="8.7109375" style="20"/>
    <col min="9217" max="9217" width="1.5703125" style="20" customWidth="1"/>
    <col min="9218" max="9218" width="7" style="20" customWidth="1"/>
    <col min="9219" max="9219" width="19" style="20" customWidth="1"/>
    <col min="9220" max="9220" width="10.7109375" style="20" customWidth="1"/>
    <col min="9221" max="9221" width="4.7109375" style="20" customWidth="1"/>
    <col min="9222" max="9222" width="10.7109375" style="20" customWidth="1"/>
    <col min="9223" max="9223" width="4.7109375" style="20" customWidth="1"/>
    <col min="9224" max="9224" width="10.7109375" style="20" customWidth="1"/>
    <col min="9225" max="9225" width="4.7109375" style="20" customWidth="1"/>
    <col min="9226" max="9226" width="10.7109375" style="20" customWidth="1"/>
    <col min="9227" max="9227" width="4.7109375" style="20" customWidth="1"/>
    <col min="9228" max="9228" width="10.7109375" style="20" customWidth="1"/>
    <col min="9229" max="9229" width="4.7109375" style="20" customWidth="1"/>
    <col min="9230" max="9230" width="10.7109375" style="20" customWidth="1"/>
    <col min="9231" max="9231" width="4.7109375" style="20" customWidth="1"/>
    <col min="9232" max="9232" width="10.7109375" style="20" customWidth="1"/>
    <col min="9233" max="9233" width="4.7109375" style="20" customWidth="1"/>
    <col min="9234" max="9234" width="14.7109375" style="20" customWidth="1"/>
    <col min="9235" max="9248" width="0" style="20" hidden="1" customWidth="1"/>
    <col min="9249" max="9472" width="8.7109375" style="20"/>
    <col min="9473" max="9473" width="1.5703125" style="20" customWidth="1"/>
    <col min="9474" max="9474" width="7" style="20" customWidth="1"/>
    <col min="9475" max="9475" width="19" style="20" customWidth="1"/>
    <col min="9476" max="9476" width="10.7109375" style="20" customWidth="1"/>
    <col min="9477" max="9477" width="4.7109375" style="20" customWidth="1"/>
    <col min="9478" max="9478" width="10.7109375" style="20" customWidth="1"/>
    <col min="9479" max="9479" width="4.7109375" style="20" customWidth="1"/>
    <col min="9480" max="9480" width="10.7109375" style="20" customWidth="1"/>
    <col min="9481" max="9481" width="4.7109375" style="20" customWidth="1"/>
    <col min="9482" max="9482" width="10.7109375" style="20" customWidth="1"/>
    <col min="9483" max="9483" width="4.7109375" style="20" customWidth="1"/>
    <col min="9484" max="9484" width="10.7109375" style="20" customWidth="1"/>
    <col min="9485" max="9485" width="4.7109375" style="20" customWidth="1"/>
    <col min="9486" max="9486" width="10.7109375" style="20" customWidth="1"/>
    <col min="9487" max="9487" width="4.7109375" style="20" customWidth="1"/>
    <col min="9488" max="9488" width="10.7109375" style="20" customWidth="1"/>
    <col min="9489" max="9489" width="4.7109375" style="20" customWidth="1"/>
    <col min="9490" max="9490" width="14.7109375" style="20" customWidth="1"/>
    <col min="9491" max="9504" width="0" style="20" hidden="1" customWidth="1"/>
    <col min="9505" max="9728" width="8.7109375" style="20"/>
    <col min="9729" max="9729" width="1.5703125" style="20" customWidth="1"/>
    <col min="9730" max="9730" width="7" style="20" customWidth="1"/>
    <col min="9731" max="9731" width="19" style="20" customWidth="1"/>
    <col min="9732" max="9732" width="10.7109375" style="20" customWidth="1"/>
    <col min="9733" max="9733" width="4.7109375" style="20" customWidth="1"/>
    <col min="9734" max="9734" width="10.7109375" style="20" customWidth="1"/>
    <col min="9735" max="9735" width="4.7109375" style="20" customWidth="1"/>
    <col min="9736" max="9736" width="10.7109375" style="20" customWidth="1"/>
    <col min="9737" max="9737" width="4.7109375" style="20" customWidth="1"/>
    <col min="9738" max="9738" width="10.7109375" style="20" customWidth="1"/>
    <col min="9739" max="9739" width="4.7109375" style="20" customWidth="1"/>
    <col min="9740" max="9740" width="10.7109375" style="20" customWidth="1"/>
    <col min="9741" max="9741" width="4.7109375" style="20" customWidth="1"/>
    <col min="9742" max="9742" width="10.7109375" style="20" customWidth="1"/>
    <col min="9743" max="9743" width="4.7109375" style="20" customWidth="1"/>
    <col min="9744" max="9744" width="10.7109375" style="20" customWidth="1"/>
    <col min="9745" max="9745" width="4.7109375" style="20" customWidth="1"/>
    <col min="9746" max="9746" width="14.7109375" style="20" customWidth="1"/>
    <col min="9747" max="9760" width="0" style="20" hidden="1" customWidth="1"/>
    <col min="9761" max="9984" width="8.7109375" style="20"/>
    <col min="9985" max="9985" width="1.5703125" style="20" customWidth="1"/>
    <col min="9986" max="9986" width="7" style="20" customWidth="1"/>
    <col min="9987" max="9987" width="19" style="20" customWidth="1"/>
    <col min="9988" max="9988" width="10.7109375" style="20" customWidth="1"/>
    <col min="9989" max="9989" width="4.7109375" style="20" customWidth="1"/>
    <col min="9990" max="9990" width="10.7109375" style="20" customWidth="1"/>
    <col min="9991" max="9991" width="4.7109375" style="20" customWidth="1"/>
    <col min="9992" max="9992" width="10.7109375" style="20" customWidth="1"/>
    <col min="9993" max="9993" width="4.7109375" style="20" customWidth="1"/>
    <col min="9994" max="9994" width="10.7109375" style="20" customWidth="1"/>
    <col min="9995" max="9995" width="4.7109375" style="20" customWidth="1"/>
    <col min="9996" max="9996" width="10.7109375" style="20" customWidth="1"/>
    <col min="9997" max="9997" width="4.7109375" style="20" customWidth="1"/>
    <col min="9998" max="9998" width="10.7109375" style="20" customWidth="1"/>
    <col min="9999" max="9999" width="4.7109375" style="20" customWidth="1"/>
    <col min="10000" max="10000" width="10.7109375" style="20" customWidth="1"/>
    <col min="10001" max="10001" width="4.7109375" style="20" customWidth="1"/>
    <col min="10002" max="10002" width="14.7109375" style="20" customWidth="1"/>
    <col min="10003" max="10016" width="0" style="20" hidden="1" customWidth="1"/>
    <col min="10017" max="10240" width="8.7109375" style="20"/>
    <col min="10241" max="10241" width="1.5703125" style="20" customWidth="1"/>
    <col min="10242" max="10242" width="7" style="20" customWidth="1"/>
    <col min="10243" max="10243" width="19" style="20" customWidth="1"/>
    <col min="10244" max="10244" width="10.7109375" style="20" customWidth="1"/>
    <col min="10245" max="10245" width="4.7109375" style="20" customWidth="1"/>
    <col min="10246" max="10246" width="10.7109375" style="20" customWidth="1"/>
    <col min="10247" max="10247" width="4.7109375" style="20" customWidth="1"/>
    <col min="10248" max="10248" width="10.7109375" style="20" customWidth="1"/>
    <col min="10249" max="10249" width="4.7109375" style="20" customWidth="1"/>
    <col min="10250" max="10250" width="10.7109375" style="20" customWidth="1"/>
    <col min="10251" max="10251" width="4.7109375" style="20" customWidth="1"/>
    <col min="10252" max="10252" width="10.7109375" style="20" customWidth="1"/>
    <col min="10253" max="10253" width="4.7109375" style="20" customWidth="1"/>
    <col min="10254" max="10254" width="10.7109375" style="20" customWidth="1"/>
    <col min="10255" max="10255" width="4.7109375" style="20" customWidth="1"/>
    <col min="10256" max="10256" width="10.7109375" style="20" customWidth="1"/>
    <col min="10257" max="10257" width="4.7109375" style="20" customWidth="1"/>
    <col min="10258" max="10258" width="14.7109375" style="20" customWidth="1"/>
    <col min="10259" max="10272" width="0" style="20" hidden="1" customWidth="1"/>
    <col min="10273" max="10496" width="8.7109375" style="20"/>
    <col min="10497" max="10497" width="1.5703125" style="20" customWidth="1"/>
    <col min="10498" max="10498" width="7" style="20" customWidth="1"/>
    <col min="10499" max="10499" width="19" style="20" customWidth="1"/>
    <col min="10500" max="10500" width="10.7109375" style="20" customWidth="1"/>
    <col min="10501" max="10501" width="4.7109375" style="20" customWidth="1"/>
    <col min="10502" max="10502" width="10.7109375" style="20" customWidth="1"/>
    <col min="10503" max="10503" width="4.7109375" style="20" customWidth="1"/>
    <col min="10504" max="10504" width="10.7109375" style="20" customWidth="1"/>
    <col min="10505" max="10505" width="4.7109375" style="20" customWidth="1"/>
    <col min="10506" max="10506" width="10.7109375" style="20" customWidth="1"/>
    <col min="10507" max="10507" width="4.7109375" style="20" customWidth="1"/>
    <col min="10508" max="10508" width="10.7109375" style="20" customWidth="1"/>
    <col min="10509" max="10509" width="4.7109375" style="20" customWidth="1"/>
    <col min="10510" max="10510" width="10.7109375" style="20" customWidth="1"/>
    <col min="10511" max="10511" width="4.7109375" style="20" customWidth="1"/>
    <col min="10512" max="10512" width="10.7109375" style="20" customWidth="1"/>
    <col min="10513" max="10513" width="4.7109375" style="20" customWidth="1"/>
    <col min="10514" max="10514" width="14.7109375" style="20" customWidth="1"/>
    <col min="10515" max="10528" width="0" style="20" hidden="1" customWidth="1"/>
    <col min="10529" max="10752" width="8.7109375" style="20"/>
    <col min="10753" max="10753" width="1.5703125" style="20" customWidth="1"/>
    <col min="10754" max="10754" width="7" style="20" customWidth="1"/>
    <col min="10755" max="10755" width="19" style="20" customWidth="1"/>
    <col min="10756" max="10756" width="10.7109375" style="20" customWidth="1"/>
    <col min="10757" max="10757" width="4.7109375" style="20" customWidth="1"/>
    <col min="10758" max="10758" width="10.7109375" style="20" customWidth="1"/>
    <col min="10759" max="10759" width="4.7109375" style="20" customWidth="1"/>
    <col min="10760" max="10760" width="10.7109375" style="20" customWidth="1"/>
    <col min="10761" max="10761" width="4.7109375" style="20" customWidth="1"/>
    <col min="10762" max="10762" width="10.7109375" style="20" customWidth="1"/>
    <col min="10763" max="10763" width="4.7109375" style="20" customWidth="1"/>
    <col min="10764" max="10764" width="10.7109375" style="20" customWidth="1"/>
    <col min="10765" max="10765" width="4.7109375" style="20" customWidth="1"/>
    <col min="10766" max="10766" width="10.7109375" style="20" customWidth="1"/>
    <col min="10767" max="10767" width="4.7109375" style="20" customWidth="1"/>
    <col min="10768" max="10768" width="10.7109375" style="20" customWidth="1"/>
    <col min="10769" max="10769" width="4.7109375" style="20" customWidth="1"/>
    <col min="10770" max="10770" width="14.7109375" style="20" customWidth="1"/>
    <col min="10771" max="10784" width="0" style="20" hidden="1" customWidth="1"/>
    <col min="10785" max="11008" width="8.7109375" style="20"/>
    <col min="11009" max="11009" width="1.5703125" style="20" customWidth="1"/>
    <col min="11010" max="11010" width="7" style="20" customWidth="1"/>
    <col min="11011" max="11011" width="19" style="20" customWidth="1"/>
    <col min="11012" max="11012" width="10.7109375" style="20" customWidth="1"/>
    <col min="11013" max="11013" width="4.7109375" style="20" customWidth="1"/>
    <col min="11014" max="11014" width="10.7109375" style="20" customWidth="1"/>
    <col min="11015" max="11015" width="4.7109375" style="20" customWidth="1"/>
    <col min="11016" max="11016" width="10.7109375" style="20" customWidth="1"/>
    <col min="11017" max="11017" width="4.7109375" style="20" customWidth="1"/>
    <col min="11018" max="11018" width="10.7109375" style="20" customWidth="1"/>
    <col min="11019" max="11019" width="4.7109375" style="20" customWidth="1"/>
    <col min="11020" max="11020" width="10.7109375" style="20" customWidth="1"/>
    <col min="11021" max="11021" width="4.7109375" style="20" customWidth="1"/>
    <col min="11022" max="11022" width="10.7109375" style="20" customWidth="1"/>
    <col min="11023" max="11023" width="4.7109375" style="20" customWidth="1"/>
    <col min="11024" max="11024" width="10.7109375" style="20" customWidth="1"/>
    <col min="11025" max="11025" width="4.7109375" style="20" customWidth="1"/>
    <col min="11026" max="11026" width="14.7109375" style="20" customWidth="1"/>
    <col min="11027" max="11040" width="0" style="20" hidden="1" customWidth="1"/>
    <col min="11041" max="11264" width="8.7109375" style="20"/>
    <col min="11265" max="11265" width="1.5703125" style="20" customWidth="1"/>
    <col min="11266" max="11266" width="7" style="20" customWidth="1"/>
    <col min="11267" max="11267" width="19" style="20" customWidth="1"/>
    <col min="11268" max="11268" width="10.7109375" style="20" customWidth="1"/>
    <col min="11269" max="11269" width="4.7109375" style="20" customWidth="1"/>
    <col min="11270" max="11270" width="10.7109375" style="20" customWidth="1"/>
    <col min="11271" max="11271" width="4.7109375" style="20" customWidth="1"/>
    <col min="11272" max="11272" width="10.7109375" style="20" customWidth="1"/>
    <col min="11273" max="11273" width="4.7109375" style="20" customWidth="1"/>
    <col min="11274" max="11274" width="10.7109375" style="20" customWidth="1"/>
    <col min="11275" max="11275" width="4.7109375" style="20" customWidth="1"/>
    <col min="11276" max="11276" width="10.7109375" style="20" customWidth="1"/>
    <col min="11277" max="11277" width="4.7109375" style="20" customWidth="1"/>
    <col min="11278" max="11278" width="10.7109375" style="20" customWidth="1"/>
    <col min="11279" max="11279" width="4.7109375" style="20" customWidth="1"/>
    <col min="11280" max="11280" width="10.7109375" style="20" customWidth="1"/>
    <col min="11281" max="11281" width="4.7109375" style="20" customWidth="1"/>
    <col min="11282" max="11282" width="14.7109375" style="20" customWidth="1"/>
    <col min="11283" max="11296" width="0" style="20" hidden="1" customWidth="1"/>
    <col min="11297" max="11520" width="8.7109375" style="20"/>
    <col min="11521" max="11521" width="1.5703125" style="20" customWidth="1"/>
    <col min="11522" max="11522" width="7" style="20" customWidth="1"/>
    <col min="11523" max="11523" width="19" style="20" customWidth="1"/>
    <col min="11524" max="11524" width="10.7109375" style="20" customWidth="1"/>
    <col min="11525" max="11525" width="4.7109375" style="20" customWidth="1"/>
    <col min="11526" max="11526" width="10.7109375" style="20" customWidth="1"/>
    <col min="11527" max="11527" width="4.7109375" style="20" customWidth="1"/>
    <col min="11528" max="11528" width="10.7109375" style="20" customWidth="1"/>
    <col min="11529" max="11529" width="4.7109375" style="20" customWidth="1"/>
    <col min="11530" max="11530" width="10.7109375" style="20" customWidth="1"/>
    <col min="11531" max="11531" width="4.7109375" style="20" customWidth="1"/>
    <col min="11532" max="11532" width="10.7109375" style="20" customWidth="1"/>
    <col min="11533" max="11533" width="4.7109375" style="20" customWidth="1"/>
    <col min="11534" max="11534" width="10.7109375" style="20" customWidth="1"/>
    <col min="11535" max="11535" width="4.7109375" style="20" customWidth="1"/>
    <col min="11536" max="11536" width="10.7109375" style="20" customWidth="1"/>
    <col min="11537" max="11537" width="4.7109375" style="20" customWidth="1"/>
    <col min="11538" max="11538" width="14.7109375" style="20" customWidth="1"/>
    <col min="11539" max="11552" width="0" style="20" hidden="1" customWidth="1"/>
    <col min="11553" max="11776" width="8.7109375" style="20"/>
    <col min="11777" max="11777" width="1.5703125" style="20" customWidth="1"/>
    <col min="11778" max="11778" width="7" style="20" customWidth="1"/>
    <col min="11779" max="11779" width="19" style="20" customWidth="1"/>
    <col min="11780" max="11780" width="10.7109375" style="20" customWidth="1"/>
    <col min="11781" max="11781" width="4.7109375" style="20" customWidth="1"/>
    <col min="11782" max="11782" width="10.7109375" style="20" customWidth="1"/>
    <col min="11783" max="11783" width="4.7109375" style="20" customWidth="1"/>
    <col min="11784" max="11784" width="10.7109375" style="20" customWidth="1"/>
    <col min="11785" max="11785" width="4.7109375" style="20" customWidth="1"/>
    <col min="11786" max="11786" width="10.7109375" style="20" customWidth="1"/>
    <col min="11787" max="11787" width="4.7109375" style="20" customWidth="1"/>
    <col min="11788" max="11788" width="10.7109375" style="20" customWidth="1"/>
    <col min="11789" max="11789" width="4.7109375" style="20" customWidth="1"/>
    <col min="11790" max="11790" width="10.7109375" style="20" customWidth="1"/>
    <col min="11791" max="11791" width="4.7109375" style="20" customWidth="1"/>
    <col min="11792" max="11792" width="10.7109375" style="20" customWidth="1"/>
    <col min="11793" max="11793" width="4.7109375" style="20" customWidth="1"/>
    <col min="11794" max="11794" width="14.7109375" style="20" customWidth="1"/>
    <col min="11795" max="11808" width="0" style="20" hidden="1" customWidth="1"/>
    <col min="11809" max="12032" width="8.7109375" style="20"/>
    <col min="12033" max="12033" width="1.5703125" style="20" customWidth="1"/>
    <col min="12034" max="12034" width="7" style="20" customWidth="1"/>
    <col min="12035" max="12035" width="19" style="20" customWidth="1"/>
    <col min="12036" max="12036" width="10.7109375" style="20" customWidth="1"/>
    <col min="12037" max="12037" width="4.7109375" style="20" customWidth="1"/>
    <col min="12038" max="12038" width="10.7109375" style="20" customWidth="1"/>
    <col min="12039" max="12039" width="4.7109375" style="20" customWidth="1"/>
    <col min="12040" max="12040" width="10.7109375" style="20" customWidth="1"/>
    <col min="12041" max="12041" width="4.7109375" style="20" customWidth="1"/>
    <col min="12042" max="12042" width="10.7109375" style="20" customWidth="1"/>
    <col min="12043" max="12043" width="4.7109375" style="20" customWidth="1"/>
    <col min="12044" max="12044" width="10.7109375" style="20" customWidth="1"/>
    <col min="12045" max="12045" width="4.7109375" style="20" customWidth="1"/>
    <col min="12046" max="12046" width="10.7109375" style="20" customWidth="1"/>
    <col min="12047" max="12047" width="4.7109375" style="20" customWidth="1"/>
    <col min="12048" max="12048" width="10.7109375" style="20" customWidth="1"/>
    <col min="12049" max="12049" width="4.7109375" style="20" customWidth="1"/>
    <col min="12050" max="12050" width="14.7109375" style="20" customWidth="1"/>
    <col min="12051" max="12064" width="0" style="20" hidden="1" customWidth="1"/>
    <col min="12065" max="12288" width="8.7109375" style="20"/>
    <col min="12289" max="12289" width="1.5703125" style="20" customWidth="1"/>
    <col min="12290" max="12290" width="7" style="20" customWidth="1"/>
    <col min="12291" max="12291" width="19" style="20" customWidth="1"/>
    <col min="12292" max="12292" width="10.7109375" style="20" customWidth="1"/>
    <col min="12293" max="12293" width="4.7109375" style="20" customWidth="1"/>
    <col min="12294" max="12294" width="10.7109375" style="20" customWidth="1"/>
    <col min="12295" max="12295" width="4.7109375" style="20" customWidth="1"/>
    <col min="12296" max="12296" width="10.7109375" style="20" customWidth="1"/>
    <col min="12297" max="12297" width="4.7109375" style="20" customWidth="1"/>
    <col min="12298" max="12298" width="10.7109375" style="20" customWidth="1"/>
    <col min="12299" max="12299" width="4.7109375" style="20" customWidth="1"/>
    <col min="12300" max="12300" width="10.7109375" style="20" customWidth="1"/>
    <col min="12301" max="12301" width="4.7109375" style="20" customWidth="1"/>
    <col min="12302" max="12302" width="10.7109375" style="20" customWidth="1"/>
    <col min="12303" max="12303" width="4.7109375" style="20" customWidth="1"/>
    <col min="12304" max="12304" width="10.7109375" style="20" customWidth="1"/>
    <col min="12305" max="12305" width="4.7109375" style="20" customWidth="1"/>
    <col min="12306" max="12306" width="14.7109375" style="20" customWidth="1"/>
    <col min="12307" max="12320" width="0" style="20" hidden="1" customWidth="1"/>
    <col min="12321" max="12544" width="8.7109375" style="20"/>
    <col min="12545" max="12545" width="1.5703125" style="20" customWidth="1"/>
    <col min="12546" max="12546" width="7" style="20" customWidth="1"/>
    <col min="12547" max="12547" width="19" style="20" customWidth="1"/>
    <col min="12548" max="12548" width="10.7109375" style="20" customWidth="1"/>
    <col min="12549" max="12549" width="4.7109375" style="20" customWidth="1"/>
    <col min="12550" max="12550" width="10.7109375" style="20" customWidth="1"/>
    <col min="12551" max="12551" width="4.7109375" style="20" customWidth="1"/>
    <col min="12552" max="12552" width="10.7109375" style="20" customWidth="1"/>
    <col min="12553" max="12553" width="4.7109375" style="20" customWidth="1"/>
    <col min="12554" max="12554" width="10.7109375" style="20" customWidth="1"/>
    <col min="12555" max="12555" width="4.7109375" style="20" customWidth="1"/>
    <col min="12556" max="12556" width="10.7109375" style="20" customWidth="1"/>
    <col min="12557" max="12557" width="4.7109375" style="20" customWidth="1"/>
    <col min="12558" max="12558" width="10.7109375" style="20" customWidth="1"/>
    <col min="12559" max="12559" width="4.7109375" style="20" customWidth="1"/>
    <col min="12560" max="12560" width="10.7109375" style="20" customWidth="1"/>
    <col min="12561" max="12561" width="4.7109375" style="20" customWidth="1"/>
    <col min="12562" max="12562" width="14.7109375" style="20" customWidth="1"/>
    <col min="12563" max="12576" width="0" style="20" hidden="1" customWidth="1"/>
    <col min="12577" max="12800" width="8.7109375" style="20"/>
    <col min="12801" max="12801" width="1.5703125" style="20" customWidth="1"/>
    <col min="12802" max="12802" width="7" style="20" customWidth="1"/>
    <col min="12803" max="12803" width="19" style="20" customWidth="1"/>
    <col min="12804" max="12804" width="10.7109375" style="20" customWidth="1"/>
    <col min="12805" max="12805" width="4.7109375" style="20" customWidth="1"/>
    <col min="12806" max="12806" width="10.7109375" style="20" customWidth="1"/>
    <col min="12807" max="12807" width="4.7109375" style="20" customWidth="1"/>
    <col min="12808" max="12808" width="10.7109375" style="20" customWidth="1"/>
    <col min="12809" max="12809" width="4.7109375" style="20" customWidth="1"/>
    <col min="12810" max="12810" width="10.7109375" style="20" customWidth="1"/>
    <col min="12811" max="12811" width="4.7109375" style="20" customWidth="1"/>
    <col min="12812" max="12812" width="10.7109375" style="20" customWidth="1"/>
    <col min="12813" max="12813" width="4.7109375" style="20" customWidth="1"/>
    <col min="12814" max="12814" width="10.7109375" style="20" customWidth="1"/>
    <col min="12815" max="12815" width="4.7109375" style="20" customWidth="1"/>
    <col min="12816" max="12816" width="10.7109375" style="20" customWidth="1"/>
    <col min="12817" max="12817" width="4.7109375" style="20" customWidth="1"/>
    <col min="12818" max="12818" width="14.7109375" style="20" customWidth="1"/>
    <col min="12819" max="12832" width="0" style="20" hidden="1" customWidth="1"/>
    <col min="12833" max="13056" width="8.7109375" style="20"/>
    <col min="13057" max="13057" width="1.5703125" style="20" customWidth="1"/>
    <col min="13058" max="13058" width="7" style="20" customWidth="1"/>
    <col min="13059" max="13059" width="19" style="20" customWidth="1"/>
    <col min="13060" max="13060" width="10.7109375" style="20" customWidth="1"/>
    <col min="13061" max="13061" width="4.7109375" style="20" customWidth="1"/>
    <col min="13062" max="13062" width="10.7109375" style="20" customWidth="1"/>
    <col min="13063" max="13063" width="4.7109375" style="20" customWidth="1"/>
    <col min="13064" max="13064" width="10.7109375" style="20" customWidth="1"/>
    <col min="13065" max="13065" width="4.7109375" style="20" customWidth="1"/>
    <col min="13066" max="13066" width="10.7109375" style="20" customWidth="1"/>
    <col min="13067" max="13067" width="4.7109375" style="20" customWidth="1"/>
    <col min="13068" max="13068" width="10.7109375" style="20" customWidth="1"/>
    <col min="13069" max="13069" width="4.7109375" style="20" customWidth="1"/>
    <col min="13070" max="13070" width="10.7109375" style="20" customWidth="1"/>
    <col min="13071" max="13071" width="4.7109375" style="20" customWidth="1"/>
    <col min="13072" max="13072" width="10.7109375" style="20" customWidth="1"/>
    <col min="13073" max="13073" width="4.7109375" style="20" customWidth="1"/>
    <col min="13074" max="13074" width="14.7109375" style="20" customWidth="1"/>
    <col min="13075" max="13088" width="0" style="20" hidden="1" customWidth="1"/>
    <col min="13089" max="13312" width="8.7109375" style="20"/>
    <col min="13313" max="13313" width="1.5703125" style="20" customWidth="1"/>
    <col min="13314" max="13314" width="7" style="20" customWidth="1"/>
    <col min="13315" max="13315" width="19" style="20" customWidth="1"/>
    <col min="13316" max="13316" width="10.7109375" style="20" customWidth="1"/>
    <col min="13317" max="13317" width="4.7109375" style="20" customWidth="1"/>
    <col min="13318" max="13318" width="10.7109375" style="20" customWidth="1"/>
    <col min="13319" max="13319" width="4.7109375" style="20" customWidth="1"/>
    <col min="13320" max="13320" width="10.7109375" style="20" customWidth="1"/>
    <col min="13321" max="13321" width="4.7109375" style="20" customWidth="1"/>
    <col min="13322" max="13322" width="10.7109375" style="20" customWidth="1"/>
    <col min="13323" max="13323" width="4.7109375" style="20" customWidth="1"/>
    <col min="13324" max="13324" width="10.7109375" style="20" customWidth="1"/>
    <col min="13325" max="13325" width="4.7109375" style="20" customWidth="1"/>
    <col min="13326" max="13326" width="10.7109375" style="20" customWidth="1"/>
    <col min="13327" max="13327" width="4.7109375" style="20" customWidth="1"/>
    <col min="13328" max="13328" width="10.7109375" style="20" customWidth="1"/>
    <col min="13329" max="13329" width="4.7109375" style="20" customWidth="1"/>
    <col min="13330" max="13330" width="14.7109375" style="20" customWidth="1"/>
    <col min="13331" max="13344" width="0" style="20" hidden="1" customWidth="1"/>
    <col min="13345" max="13568" width="8.7109375" style="20"/>
    <col min="13569" max="13569" width="1.5703125" style="20" customWidth="1"/>
    <col min="13570" max="13570" width="7" style="20" customWidth="1"/>
    <col min="13571" max="13571" width="19" style="20" customWidth="1"/>
    <col min="13572" max="13572" width="10.7109375" style="20" customWidth="1"/>
    <col min="13573" max="13573" width="4.7109375" style="20" customWidth="1"/>
    <col min="13574" max="13574" width="10.7109375" style="20" customWidth="1"/>
    <col min="13575" max="13575" width="4.7109375" style="20" customWidth="1"/>
    <col min="13576" max="13576" width="10.7109375" style="20" customWidth="1"/>
    <col min="13577" max="13577" width="4.7109375" style="20" customWidth="1"/>
    <col min="13578" max="13578" width="10.7109375" style="20" customWidth="1"/>
    <col min="13579" max="13579" width="4.7109375" style="20" customWidth="1"/>
    <col min="13580" max="13580" width="10.7109375" style="20" customWidth="1"/>
    <col min="13581" max="13581" width="4.7109375" style="20" customWidth="1"/>
    <col min="13582" max="13582" width="10.7109375" style="20" customWidth="1"/>
    <col min="13583" max="13583" width="4.7109375" style="20" customWidth="1"/>
    <col min="13584" max="13584" width="10.7109375" style="20" customWidth="1"/>
    <col min="13585" max="13585" width="4.7109375" style="20" customWidth="1"/>
    <col min="13586" max="13586" width="14.7109375" style="20" customWidth="1"/>
    <col min="13587" max="13600" width="0" style="20" hidden="1" customWidth="1"/>
    <col min="13601" max="13824" width="8.7109375" style="20"/>
    <col min="13825" max="13825" width="1.5703125" style="20" customWidth="1"/>
    <col min="13826" max="13826" width="7" style="20" customWidth="1"/>
    <col min="13827" max="13827" width="19" style="20" customWidth="1"/>
    <col min="13828" max="13828" width="10.7109375" style="20" customWidth="1"/>
    <col min="13829" max="13829" width="4.7109375" style="20" customWidth="1"/>
    <col min="13830" max="13830" width="10.7109375" style="20" customWidth="1"/>
    <col min="13831" max="13831" width="4.7109375" style="20" customWidth="1"/>
    <col min="13832" max="13832" width="10.7109375" style="20" customWidth="1"/>
    <col min="13833" max="13833" width="4.7109375" style="20" customWidth="1"/>
    <col min="13834" max="13834" width="10.7109375" style="20" customWidth="1"/>
    <col min="13835" max="13835" width="4.7109375" style="20" customWidth="1"/>
    <col min="13836" max="13836" width="10.7109375" style="20" customWidth="1"/>
    <col min="13837" max="13837" width="4.7109375" style="20" customWidth="1"/>
    <col min="13838" max="13838" width="10.7109375" style="20" customWidth="1"/>
    <col min="13839" max="13839" width="4.7109375" style="20" customWidth="1"/>
    <col min="13840" max="13840" width="10.7109375" style="20" customWidth="1"/>
    <col min="13841" max="13841" width="4.7109375" style="20" customWidth="1"/>
    <col min="13842" max="13842" width="14.7109375" style="20" customWidth="1"/>
    <col min="13843" max="13856" width="0" style="20" hidden="1" customWidth="1"/>
    <col min="13857" max="14080" width="8.7109375" style="20"/>
    <col min="14081" max="14081" width="1.5703125" style="20" customWidth="1"/>
    <col min="14082" max="14082" width="7" style="20" customWidth="1"/>
    <col min="14083" max="14083" width="19" style="20" customWidth="1"/>
    <col min="14084" max="14084" width="10.7109375" style="20" customWidth="1"/>
    <col min="14085" max="14085" width="4.7109375" style="20" customWidth="1"/>
    <col min="14086" max="14086" width="10.7109375" style="20" customWidth="1"/>
    <col min="14087" max="14087" width="4.7109375" style="20" customWidth="1"/>
    <col min="14088" max="14088" width="10.7109375" style="20" customWidth="1"/>
    <col min="14089" max="14089" width="4.7109375" style="20" customWidth="1"/>
    <col min="14090" max="14090" width="10.7109375" style="20" customWidth="1"/>
    <col min="14091" max="14091" width="4.7109375" style="20" customWidth="1"/>
    <col min="14092" max="14092" width="10.7109375" style="20" customWidth="1"/>
    <col min="14093" max="14093" width="4.7109375" style="20" customWidth="1"/>
    <col min="14094" max="14094" width="10.7109375" style="20" customWidth="1"/>
    <col min="14095" max="14095" width="4.7109375" style="20" customWidth="1"/>
    <col min="14096" max="14096" width="10.7109375" style="20" customWidth="1"/>
    <col min="14097" max="14097" width="4.7109375" style="20" customWidth="1"/>
    <col min="14098" max="14098" width="14.7109375" style="20" customWidth="1"/>
    <col min="14099" max="14112" width="0" style="20" hidden="1" customWidth="1"/>
    <col min="14113" max="14336" width="8.7109375" style="20"/>
    <col min="14337" max="14337" width="1.5703125" style="20" customWidth="1"/>
    <col min="14338" max="14338" width="7" style="20" customWidth="1"/>
    <col min="14339" max="14339" width="19" style="20" customWidth="1"/>
    <col min="14340" max="14340" width="10.7109375" style="20" customWidth="1"/>
    <col min="14341" max="14341" width="4.7109375" style="20" customWidth="1"/>
    <col min="14342" max="14342" width="10.7109375" style="20" customWidth="1"/>
    <col min="14343" max="14343" width="4.7109375" style="20" customWidth="1"/>
    <col min="14344" max="14344" width="10.7109375" style="20" customWidth="1"/>
    <col min="14345" max="14345" width="4.7109375" style="20" customWidth="1"/>
    <col min="14346" max="14346" width="10.7109375" style="20" customWidth="1"/>
    <col min="14347" max="14347" width="4.7109375" style="20" customWidth="1"/>
    <col min="14348" max="14348" width="10.7109375" style="20" customWidth="1"/>
    <col min="14349" max="14349" width="4.7109375" style="20" customWidth="1"/>
    <col min="14350" max="14350" width="10.7109375" style="20" customWidth="1"/>
    <col min="14351" max="14351" width="4.7109375" style="20" customWidth="1"/>
    <col min="14352" max="14352" width="10.7109375" style="20" customWidth="1"/>
    <col min="14353" max="14353" width="4.7109375" style="20" customWidth="1"/>
    <col min="14354" max="14354" width="14.7109375" style="20" customWidth="1"/>
    <col min="14355" max="14368" width="0" style="20" hidden="1" customWidth="1"/>
    <col min="14369" max="14592" width="8.7109375" style="20"/>
    <col min="14593" max="14593" width="1.5703125" style="20" customWidth="1"/>
    <col min="14594" max="14594" width="7" style="20" customWidth="1"/>
    <col min="14595" max="14595" width="19" style="20" customWidth="1"/>
    <col min="14596" max="14596" width="10.7109375" style="20" customWidth="1"/>
    <col min="14597" max="14597" width="4.7109375" style="20" customWidth="1"/>
    <col min="14598" max="14598" width="10.7109375" style="20" customWidth="1"/>
    <col min="14599" max="14599" width="4.7109375" style="20" customWidth="1"/>
    <col min="14600" max="14600" width="10.7109375" style="20" customWidth="1"/>
    <col min="14601" max="14601" width="4.7109375" style="20" customWidth="1"/>
    <col min="14602" max="14602" width="10.7109375" style="20" customWidth="1"/>
    <col min="14603" max="14603" width="4.7109375" style="20" customWidth="1"/>
    <col min="14604" max="14604" width="10.7109375" style="20" customWidth="1"/>
    <col min="14605" max="14605" width="4.7109375" style="20" customWidth="1"/>
    <col min="14606" max="14606" width="10.7109375" style="20" customWidth="1"/>
    <col min="14607" max="14607" width="4.7109375" style="20" customWidth="1"/>
    <col min="14608" max="14608" width="10.7109375" style="20" customWidth="1"/>
    <col min="14609" max="14609" width="4.7109375" style="20" customWidth="1"/>
    <col min="14610" max="14610" width="14.7109375" style="20" customWidth="1"/>
    <col min="14611" max="14624" width="0" style="20" hidden="1" customWidth="1"/>
    <col min="14625" max="14848" width="8.7109375" style="20"/>
    <col min="14849" max="14849" width="1.5703125" style="20" customWidth="1"/>
    <col min="14850" max="14850" width="7" style="20" customWidth="1"/>
    <col min="14851" max="14851" width="19" style="20" customWidth="1"/>
    <col min="14852" max="14852" width="10.7109375" style="20" customWidth="1"/>
    <col min="14853" max="14853" width="4.7109375" style="20" customWidth="1"/>
    <col min="14854" max="14854" width="10.7109375" style="20" customWidth="1"/>
    <col min="14855" max="14855" width="4.7109375" style="20" customWidth="1"/>
    <col min="14856" max="14856" width="10.7109375" style="20" customWidth="1"/>
    <col min="14857" max="14857" width="4.7109375" style="20" customWidth="1"/>
    <col min="14858" max="14858" width="10.7109375" style="20" customWidth="1"/>
    <col min="14859" max="14859" width="4.7109375" style="20" customWidth="1"/>
    <col min="14860" max="14860" width="10.7109375" style="20" customWidth="1"/>
    <col min="14861" max="14861" width="4.7109375" style="20" customWidth="1"/>
    <col min="14862" max="14862" width="10.7109375" style="20" customWidth="1"/>
    <col min="14863" max="14863" width="4.7109375" style="20" customWidth="1"/>
    <col min="14864" max="14864" width="10.7109375" style="20" customWidth="1"/>
    <col min="14865" max="14865" width="4.7109375" style="20" customWidth="1"/>
    <col min="14866" max="14866" width="14.7109375" style="20" customWidth="1"/>
    <col min="14867" max="14880" width="0" style="20" hidden="1" customWidth="1"/>
    <col min="14881" max="15104" width="8.7109375" style="20"/>
    <col min="15105" max="15105" width="1.5703125" style="20" customWidth="1"/>
    <col min="15106" max="15106" width="7" style="20" customWidth="1"/>
    <col min="15107" max="15107" width="19" style="20" customWidth="1"/>
    <col min="15108" max="15108" width="10.7109375" style="20" customWidth="1"/>
    <col min="15109" max="15109" width="4.7109375" style="20" customWidth="1"/>
    <col min="15110" max="15110" width="10.7109375" style="20" customWidth="1"/>
    <col min="15111" max="15111" width="4.7109375" style="20" customWidth="1"/>
    <col min="15112" max="15112" width="10.7109375" style="20" customWidth="1"/>
    <col min="15113" max="15113" width="4.7109375" style="20" customWidth="1"/>
    <col min="15114" max="15114" width="10.7109375" style="20" customWidth="1"/>
    <col min="15115" max="15115" width="4.7109375" style="20" customWidth="1"/>
    <col min="15116" max="15116" width="10.7109375" style="20" customWidth="1"/>
    <col min="15117" max="15117" width="4.7109375" style="20" customWidth="1"/>
    <col min="15118" max="15118" width="10.7109375" style="20" customWidth="1"/>
    <col min="15119" max="15119" width="4.7109375" style="20" customWidth="1"/>
    <col min="15120" max="15120" width="10.7109375" style="20" customWidth="1"/>
    <col min="15121" max="15121" width="4.7109375" style="20" customWidth="1"/>
    <col min="15122" max="15122" width="14.7109375" style="20" customWidth="1"/>
    <col min="15123" max="15136" width="0" style="20" hidden="1" customWidth="1"/>
    <col min="15137" max="15360" width="8.7109375" style="20"/>
    <col min="15361" max="15361" width="1.5703125" style="20" customWidth="1"/>
    <col min="15362" max="15362" width="7" style="20" customWidth="1"/>
    <col min="15363" max="15363" width="19" style="20" customWidth="1"/>
    <col min="15364" max="15364" width="10.7109375" style="20" customWidth="1"/>
    <col min="15365" max="15365" width="4.7109375" style="20" customWidth="1"/>
    <col min="15366" max="15366" width="10.7109375" style="20" customWidth="1"/>
    <col min="15367" max="15367" width="4.7109375" style="20" customWidth="1"/>
    <col min="15368" max="15368" width="10.7109375" style="20" customWidth="1"/>
    <col min="15369" max="15369" width="4.7109375" style="20" customWidth="1"/>
    <col min="15370" max="15370" width="10.7109375" style="20" customWidth="1"/>
    <col min="15371" max="15371" width="4.7109375" style="20" customWidth="1"/>
    <col min="15372" max="15372" width="10.7109375" style="20" customWidth="1"/>
    <col min="15373" max="15373" width="4.7109375" style="20" customWidth="1"/>
    <col min="15374" max="15374" width="10.7109375" style="20" customWidth="1"/>
    <col min="15375" max="15375" width="4.7109375" style="20" customWidth="1"/>
    <col min="15376" max="15376" width="10.7109375" style="20" customWidth="1"/>
    <col min="15377" max="15377" width="4.7109375" style="20" customWidth="1"/>
    <col min="15378" max="15378" width="14.7109375" style="20" customWidth="1"/>
    <col min="15379" max="15392" width="0" style="20" hidden="1" customWidth="1"/>
    <col min="15393" max="15616" width="8.7109375" style="20"/>
    <col min="15617" max="15617" width="1.5703125" style="20" customWidth="1"/>
    <col min="15618" max="15618" width="7" style="20" customWidth="1"/>
    <col min="15619" max="15619" width="19" style="20" customWidth="1"/>
    <col min="15620" max="15620" width="10.7109375" style="20" customWidth="1"/>
    <col min="15621" max="15621" width="4.7109375" style="20" customWidth="1"/>
    <col min="15622" max="15622" width="10.7109375" style="20" customWidth="1"/>
    <col min="15623" max="15623" width="4.7109375" style="20" customWidth="1"/>
    <col min="15624" max="15624" width="10.7109375" style="20" customWidth="1"/>
    <col min="15625" max="15625" width="4.7109375" style="20" customWidth="1"/>
    <col min="15626" max="15626" width="10.7109375" style="20" customWidth="1"/>
    <col min="15627" max="15627" width="4.7109375" style="20" customWidth="1"/>
    <col min="15628" max="15628" width="10.7109375" style="20" customWidth="1"/>
    <col min="15629" max="15629" width="4.7109375" style="20" customWidth="1"/>
    <col min="15630" max="15630" width="10.7109375" style="20" customWidth="1"/>
    <col min="15631" max="15631" width="4.7109375" style="20" customWidth="1"/>
    <col min="15632" max="15632" width="10.7109375" style="20" customWidth="1"/>
    <col min="15633" max="15633" width="4.7109375" style="20" customWidth="1"/>
    <col min="15634" max="15634" width="14.7109375" style="20" customWidth="1"/>
    <col min="15635" max="15648" width="0" style="20" hidden="1" customWidth="1"/>
    <col min="15649" max="15872" width="8.7109375" style="20"/>
    <col min="15873" max="15873" width="1.5703125" style="20" customWidth="1"/>
    <col min="15874" max="15874" width="7" style="20" customWidth="1"/>
    <col min="15875" max="15875" width="19" style="20" customWidth="1"/>
    <col min="15876" max="15876" width="10.7109375" style="20" customWidth="1"/>
    <col min="15877" max="15877" width="4.7109375" style="20" customWidth="1"/>
    <col min="15878" max="15878" width="10.7109375" style="20" customWidth="1"/>
    <col min="15879" max="15879" width="4.7109375" style="20" customWidth="1"/>
    <col min="15880" max="15880" width="10.7109375" style="20" customWidth="1"/>
    <col min="15881" max="15881" width="4.7109375" style="20" customWidth="1"/>
    <col min="15882" max="15882" width="10.7109375" style="20" customWidth="1"/>
    <col min="15883" max="15883" width="4.7109375" style="20" customWidth="1"/>
    <col min="15884" max="15884" width="10.7109375" style="20" customWidth="1"/>
    <col min="15885" max="15885" width="4.7109375" style="20" customWidth="1"/>
    <col min="15886" max="15886" width="10.7109375" style="20" customWidth="1"/>
    <col min="15887" max="15887" width="4.7109375" style="20" customWidth="1"/>
    <col min="15888" max="15888" width="10.7109375" style="20" customWidth="1"/>
    <col min="15889" max="15889" width="4.7109375" style="20" customWidth="1"/>
    <col min="15890" max="15890" width="14.7109375" style="20" customWidth="1"/>
    <col min="15891" max="15904" width="0" style="20" hidden="1" customWidth="1"/>
    <col min="15905" max="16128" width="8.7109375" style="20"/>
    <col min="16129" max="16129" width="1.5703125" style="20" customWidth="1"/>
    <col min="16130" max="16130" width="7" style="20" customWidth="1"/>
    <col min="16131" max="16131" width="19" style="20" customWidth="1"/>
    <col min="16132" max="16132" width="10.7109375" style="20" customWidth="1"/>
    <col min="16133" max="16133" width="4.7109375" style="20" customWidth="1"/>
    <col min="16134" max="16134" width="10.7109375" style="20" customWidth="1"/>
    <col min="16135" max="16135" width="4.7109375" style="20" customWidth="1"/>
    <col min="16136" max="16136" width="10.7109375" style="20" customWidth="1"/>
    <col min="16137" max="16137" width="4.7109375" style="20" customWidth="1"/>
    <col min="16138" max="16138" width="10.7109375" style="20" customWidth="1"/>
    <col min="16139" max="16139" width="4.7109375" style="20" customWidth="1"/>
    <col min="16140" max="16140" width="10.7109375" style="20" customWidth="1"/>
    <col min="16141" max="16141" width="4.7109375" style="20" customWidth="1"/>
    <col min="16142" max="16142" width="10.7109375" style="20" customWidth="1"/>
    <col min="16143" max="16143" width="4.7109375" style="20" customWidth="1"/>
    <col min="16144" max="16144" width="10.7109375" style="20" customWidth="1"/>
    <col min="16145" max="16145" width="4.7109375" style="20" customWidth="1"/>
    <col min="16146" max="16146" width="14.7109375" style="20" customWidth="1"/>
    <col min="16147" max="16160" width="0" style="20" hidden="1" customWidth="1"/>
    <col min="16161" max="16384" width="8.7109375" style="20"/>
  </cols>
  <sheetData>
    <row r="1" spans="2:32" ht="13.5" thickBot="1">
      <c r="D1" s="20" t="str">
        <f>B4</f>
        <v>2-A1</v>
      </c>
      <c r="F1" s="20" t="str">
        <f>B6</f>
        <v>2-A2</v>
      </c>
      <c r="H1" s="20" t="str">
        <f>B8</f>
        <v>2-A3</v>
      </c>
      <c r="J1" s="20" t="str">
        <f>B10</f>
        <v>2-A4</v>
      </c>
      <c r="L1" s="20" t="str">
        <f>B12</f>
        <v>2-A5</v>
      </c>
      <c r="N1" s="20" t="str">
        <f>B14</f>
        <v>2-A6</v>
      </c>
    </row>
    <row r="2" spans="2:32" ht="30" customHeight="1">
      <c r="B2" s="99" t="s">
        <v>57</v>
      </c>
      <c r="C2" s="102" t="s">
        <v>1</v>
      </c>
      <c r="D2" s="92" t="str">
        <f>+C4</f>
        <v>Sp.Stad Bliksem</v>
      </c>
      <c r="E2" s="96"/>
      <c r="F2" s="92" t="str">
        <f>+C6</f>
        <v>Atalante Vinketoppers</v>
      </c>
      <c r="G2" s="96"/>
      <c r="H2" s="92" t="str">
        <f>+C8</f>
        <v>Sp.Stad Donder</v>
      </c>
      <c r="I2" s="96"/>
      <c r="J2" s="92" t="str">
        <f>+C10</f>
        <v>VVO Zonnen</v>
      </c>
      <c r="K2" s="96"/>
      <c r="L2" s="92" t="str">
        <f>+C12</f>
        <v/>
      </c>
      <c r="M2" s="93"/>
      <c r="N2" s="92" t="str">
        <f>+C14</f>
        <v/>
      </c>
      <c r="O2" s="93"/>
      <c r="P2" s="92" t="s">
        <v>2</v>
      </c>
      <c r="Q2" s="96"/>
      <c r="R2" s="99" t="s">
        <v>3</v>
      </c>
      <c r="T2" s="21"/>
      <c r="U2" s="21"/>
    </row>
    <row r="3" spans="2:32" ht="30" customHeight="1" thickBot="1">
      <c r="B3" s="100"/>
      <c r="C3" s="103"/>
      <c r="D3" s="97"/>
      <c r="E3" s="98"/>
      <c r="F3" s="97"/>
      <c r="G3" s="98"/>
      <c r="H3" s="97"/>
      <c r="I3" s="98"/>
      <c r="J3" s="97"/>
      <c r="K3" s="98"/>
      <c r="L3" s="94"/>
      <c r="M3" s="95"/>
      <c r="N3" s="94"/>
      <c r="O3" s="95"/>
      <c r="P3" s="97"/>
      <c r="Q3" s="98"/>
      <c r="R3" s="100"/>
    </row>
    <row r="4" spans="2:32" ht="30" customHeight="1">
      <c r="B4" s="86" t="s">
        <v>58</v>
      </c>
      <c r="C4" s="88" t="str">
        <f>IF(ISNA(VLOOKUP(B4,[1]teams!$B$1:$C$77,2,FALSE)),"",VLOOKUP(B4,[1]teams!$B$1:$C$77,2,FALSE))</f>
        <v>Sp.Stad Bliksem</v>
      </c>
      <c r="D4" s="72"/>
      <c r="E4" s="12"/>
      <c r="F4" s="84">
        <f>AB4</f>
        <v>4</v>
      </c>
      <c r="G4" s="7">
        <f>AB5</f>
        <v>3</v>
      </c>
      <c r="H4" s="68">
        <f>AC4</f>
        <v>1</v>
      </c>
      <c r="I4" s="7">
        <f>AC5</f>
        <v>-7</v>
      </c>
      <c r="J4" s="68">
        <f>AD4</f>
        <v>4</v>
      </c>
      <c r="K4" s="7">
        <f>AD5</f>
        <v>3</v>
      </c>
      <c r="L4" s="68" t="str">
        <f>AE4</f>
        <v/>
      </c>
      <c r="M4" s="7">
        <f>AE5</f>
        <v>0</v>
      </c>
      <c r="N4" s="68" t="str">
        <f>AF4</f>
        <v/>
      </c>
      <c r="O4" s="2">
        <f>AF5</f>
        <v>0</v>
      </c>
      <c r="P4" s="72">
        <f>IF(NOT(ISTEXT(D4)),D4) +IF(NOT(ISTEXT(F4)),F4)+IF(NOT(ISTEXT(H4)),H4) +IF(NOT(ISTEXT(J4)),J4)+IF(NOT(ISTEXT(L4)),L4) +IF(NOT(ISTEXT(N4)),N4)</f>
        <v>9</v>
      </c>
      <c r="Q4" s="9">
        <f>IF(AND(E4="",G4="",I4="",K4="",M4="",O4=""),"",E4+G4+I4+K4+M4+O4)</f>
        <v>-1</v>
      </c>
      <c r="R4" s="74">
        <f>IF(T4,"",RANK(S4,S4:S15,0)+T4)</f>
        <v>2</v>
      </c>
      <c r="S4" s="20">
        <f>IF(C4="",-10000,IF(P4="","",-(RANK(P4,P4:P15,0)*1000-Q4)))</f>
        <v>-2001</v>
      </c>
      <c r="T4" s="20" t="b">
        <f>IF(C4="",TRUE)</f>
        <v>0</v>
      </c>
      <c r="U4" s="20" t="e">
        <f>VLOOKUP(B4&amp;" "&amp;D1,[1]UITSLAGEN!$N$6:$O$113,2,FALSE)</f>
        <v>#N/A</v>
      </c>
      <c r="V4" s="20">
        <f>VLOOKUP(B4&amp;" "&amp;F1,[1]UITSLAGEN!$N$6:$O$113,2,FALSE)</f>
        <v>4</v>
      </c>
      <c r="W4" s="20" t="e">
        <f>VLOOKUP(B4&amp;" "&amp;H1,[1]UITSLAGEN!$N$6:$O$113,2,FALSE)</f>
        <v>#N/A</v>
      </c>
      <c r="X4" s="20">
        <f>VLOOKUP(B4&amp;" "&amp;J1,[1]UITSLAGEN!$N$6:$O$113,2,FALSE)</f>
        <v>4</v>
      </c>
      <c r="Y4" s="20" t="e">
        <f>VLOOKUP(B4&amp;" "&amp;L1,[1]UITSLAGEN!$N$6:$O$113,2,FALSE)</f>
        <v>#N/A</v>
      </c>
      <c r="Z4" s="20" t="e">
        <f>VLOOKUP(B4&amp;" "&amp;N1,[1]UITSLAGEN!$N$6:$O$113,2,FALSE)</f>
        <v>#N/A</v>
      </c>
      <c r="AA4" s="20" t="str">
        <f t="shared" ref="AA4:AF4" si="0">IF(AND(ISNA(U4),ISNA(U5)),"",IF(ISNA(U4),0,U4)+IF(ISNA(U5),0,U5))</f>
        <v/>
      </c>
      <c r="AB4" s="20">
        <f t="shared" si="0"/>
        <v>4</v>
      </c>
      <c r="AC4" s="20">
        <f t="shared" si="0"/>
        <v>1</v>
      </c>
      <c r="AD4" s="20">
        <f t="shared" si="0"/>
        <v>4</v>
      </c>
      <c r="AE4" s="20" t="str">
        <f t="shared" si="0"/>
        <v/>
      </c>
      <c r="AF4" s="20" t="str">
        <f t="shared" si="0"/>
        <v/>
      </c>
    </row>
    <row r="5" spans="2:32" ht="30" customHeight="1" thickBot="1">
      <c r="B5" s="87"/>
      <c r="C5" s="89"/>
      <c r="D5" s="101"/>
      <c r="E5" s="22"/>
      <c r="F5" s="85"/>
      <c r="G5" s="23"/>
      <c r="H5" s="69"/>
      <c r="I5" s="23"/>
      <c r="J5" s="69"/>
      <c r="K5" s="23"/>
      <c r="L5" s="69"/>
      <c r="M5" s="23"/>
      <c r="N5" s="69"/>
      <c r="O5" s="24"/>
      <c r="P5" s="73"/>
      <c r="Q5" s="25"/>
      <c r="R5" s="75"/>
      <c r="U5" s="20" t="e">
        <f>VLOOKUP(D1&amp;" "&amp;B4,[1]UITSLAGEN!$N$6:$Q$113,4,FALSE)</f>
        <v>#N/A</v>
      </c>
      <c r="V5" s="20" t="e">
        <f>VLOOKUP(F1&amp;" "&amp;B4,[1]UITSLAGEN!$N$6:$Q$113,4,FALSE)</f>
        <v>#N/A</v>
      </c>
      <c r="W5" s="20">
        <f>VLOOKUP(H1&amp;" "&amp;B4,[1]UITSLAGEN!$N$6:$Q$113,4,FALSE)</f>
        <v>1</v>
      </c>
      <c r="X5" s="20" t="e">
        <f>VLOOKUP(J1&amp;" "&amp;B4,[1]UITSLAGEN!$N$6:$Q$113,4,FALSE)</f>
        <v>#N/A</v>
      </c>
      <c r="Y5" s="20" t="e">
        <f>VLOOKUP(L1&amp;" "&amp;B4,[1]UITSLAGEN!$N$6:$Q$113,4,FALSE)</f>
        <v>#N/A</v>
      </c>
      <c r="Z5" s="20" t="e">
        <f>VLOOKUP(N1&amp;" "&amp;B4,[1]UITSLAGEN!$N$6:$Q$113,4,FALSE)</f>
        <v>#N/A</v>
      </c>
      <c r="AB5" s="20">
        <f>IF(AND(ISNA(V4),ISNA(V5)),0,IF(ISNA(V5),0,-VLOOKUP(F1&amp;" "&amp;B4,[1]UITSLAGEN!$N$6:$S$113,5,FALSE))+IF(ISNA(V4),0,VLOOKUP(B4&amp;" "&amp;F1,[1]UITSLAGEN!$N$6:$S$113,5,FALSE)))</f>
        <v>3</v>
      </c>
      <c r="AC5" s="20">
        <f>IF(AND(ISNA(W4),ISNA(W5)),0,IF(ISNA(W5),0,-VLOOKUP(H1&amp;" "&amp;B4,[1]UITSLAGEN!$N$6:$S$113,5,FALSE))+IF(ISNA(W4),0,VLOOKUP(B4&amp;" "&amp;H1,[1]UITSLAGEN!$N$6:$S$113,5,FALSE)))</f>
        <v>-7</v>
      </c>
      <c r="AD5" s="20">
        <f>IF(AND(ISNA(X4),ISNA(X5)),0,IF(ISNA(X5),0,-VLOOKUP(J1&amp;" "&amp;B4,[1]UITSLAGEN!$N$6:$S$113,5,FALSE))+IF(ISNA(X4),0,VLOOKUP(B4&amp;" "&amp;J1,[1]UITSLAGEN!$N$6:$S$113,5,FALSE)))</f>
        <v>3</v>
      </c>
      <c r="AE5" s="20">
        <f>IF(AND(ISNA(Y4),ISNA(Y5)),0,IF(ISNA(Y5),0,-VLOOKUP(L1&amp;" "&amp;B4,[1]UITSLAGEN!$N$6:$S$113,5,FALSE))+IF(ISNA(Y4),0,VLOOKUP(B4&amp;" "&amp;L1,[1]UITSLAGEN!$N$6:$S$113,5,FALSE)))</f>
        <v>0</v>
      </c>
      <c r="AF5" s="20">
        <f>IF(AND(ISNA(Z4),ISNA(Z5)),0,IF(ISNA(Z5),0,-VLOOKUP(N1&amp;" "&amp;B4,[1]UITSLAGEN!$N$6:$S$113,5,FALSE))+IF(ISNA(Z4),0,VLOOKUP(B4&amp;" "&amp;N1,[1]UITSLAGEN!$N$6:$S$113,5,FALSE)))</f>
        <v>0</v>
      </c>
    </row>
    <row r="6" spans="2:32" ht="30" customHeight="1">
      <c r="B6" s="86" t="s">
        <v>59</v>
      </c>
      <c r="C6" s="88" t="str">
        <f>IF(ISNA(VLOOKUP(B6,[1]teams!$B$1:$C$77,2,FALSE)),"",VLOOKUP(B6,[1]teams!$B$1:$C$77,2,FALSE))</f>
        <v>Atalante Vinketoppers</v>
      </c>
      <c r="D6" s="82">
        <f>AA6</f>
        <v>0</v>
      </c>
      <c r="E6" s="11">
        <f>AA7</f>
        <v>-3</v>
      </c>
      <c r="F6" s="90"/>
      <c r="G6" s="6"/>
      <c r="H6" s="68">
        <f>AC6</f>
        <v>0</v>
      </c>
      <c r="I6" s="3">
        <f>AC7</f>
        <v>-11</v>
      </c>
      <c r="J6" s="68">
        <f>AD6</f>
        <v>2</v>
      </c>
      <c r="K6" s="3">
        <f>AD7</f>
        <v>2</v>
      </c>
      <c r="L6" s="68" t="str">
        <f>AE6</f>
        <v/>
      </c>
      <c r="M6" s="7">
        <f>AE7</f>
        <v>0</v>
      </c>
      <c r="N6" s="68" t="str">
        <f>AF6</f>
        <v/>
      </c>
      <c r="O6" s="2">
        <f>AF7</f>
        <v>0</v>
      </c>
      <c r="P6" s="72">
        <f>IF(NOT(ISTEXT(D6)),D6) +IF(NOT(ISTEXT(F6)),F6)+IF(NOT(ISTEXT(H6)),H6) +IF(NOT(ISTEXT(J6)),J6)+IF(NOT(ISTEXT(L6)),L6) +IF(NOT(ISTEXT(N6)),N6)</f>
        <v>2</v>
      </c>
      <c r="Q6" s="9">
        <f>IF(AND(E6="",G6="",I6="",K6="",M6="",O6=""),"",E6+G6+I6+K6+M6+O6)</f>
        <v>-12</v>
      </c>
      <c r="R6" s="74">
        <f>IF(T6,"",RANK(S6,S4:S15,0)+T6)</f>
        <v>3</v>
      </c>
      <c r="S6" s="20">
        <f>IF(C6="",-10000,IF(P6="","",-(RANK(P6,P4:P15,0)*1000-Q6)))</f>
        <v>-3012</v>
      </c>
      <c r="T6" s="20" t="b">
        <f>IF(C6="",TRUE)</f>
        <v>0</v>
      </c>
      <c r="U6" s="20" t="e">
        <f>VLOOKUP(B6&amp;" "&amp;D1,[1]UITSLAGEN!$N$6:$O$113,2,FALSE)</f>
        <v>#N/A</v>
      </c>
      <c r="V6" s="20" t="e">
        <f>VLOOKUP(B6&amp;" "&amp;F1,[1]UITSLAGEN!$N$6:$O$113,2,FALSE)</f>
        <v>#N/A</v>
      </c>
      <c r="W6" s="20">
        <f>VLOOKUP(B6&amp;" "&amp;H1,[1]UITSLAGEN!$N$6:$O$113,2,FALSE)</f>
        <v>0</v>
      </c>
      <c r="X6" s="20" t="e">
        <f>VLOOKUP(B6&amp;" "&amp;J1,[1]UITSLAGEN!$N$6:$O$113,2,FALSE)</f>
        <v>#N/A</v>
      </c>
      <c r="Y6" s="20" t="e">
        <f>VLOOKUP(B6&amp;" "&amp;L1,[1]UITSLAGEN!$N$6:$O$113,2,FALSE)</f>
        <v>#N/A</v>
      </c>
      <c r="Z6" s="20" t="e">
        <f>VLOOKUP(B6&amp;" "&amp;N1,[1]UITSLAGEN!$N$6:$O$113,2,FALSE)</f>
        <v>#N/A</v>
      </c>
      <c r="AA6" s="20">
        <f>IF(AND(ISNA(U6),ISNA(U7)),"",IF(ISNA(U6),0,U6)+IF(ISNA(U7),0,U7))</f>
        <v>0</v>
      </c>
      <c r="AC6" s="20">
        <f>IF(AND(ISNA(W6),ISNA(W7)),"",IF(ISNA(W6),0,W6)+IF(ISNA(W7),0,W7))</f>
        <v>0</v>
      </c>
      <c r="AD6" s="20">
        <f>IF(AND(ISNA(X6),ISNA(X7)),"",IF(ISNA(X6),0,X6)+IF(ISNA(X7),0,X7))</f>
        <v>2</v>
      </c>
      <c r="AE6" s="20" t="str">
        <f>IF(AND(ISNA(Y6),ISNA(Y7)),"",IF(ISNA(Y6),0,Y6)+IF(ISNA(Y7),0,Y7))</f>
        <v/>
      </c>
      <c r="AF6" s="20" t="str">
        <f>IF(AND(ISNA(Z6),ISNA(Z7)),"",IF(ISNA(Z6),0,Z6)+IF(ISNA(Z7),0,Z7))</f>
        <v/>
      </c>
    </row>
    <row r="7" spans="2:32" ht="30" customHeight="1" thickBot="1">
      <c r="B7" s="87"/>
      <c r="C7" s="89"/>
      <c r="D7" s="83"/>
      <c r="E7" s="26"/>
      <c r="F7" s="91"/>
      <c r="G7" s="27"/>
      <c r="H7" s="69"/>
      <c r="I7" s="23"/>
      <c r="J7" s="69"/>
      <c r="K7" s="23"/>
      <c r="L7" s="69"/>
      <c r="M7" s="23"/>
      <c r="N7" s="69"/>
      <c r="O7" s="24"/>
      <c r="P7" s="73"/>
      <c r="Q7" s="25"/>
      <c r="R7" s="75"/>
      <c r="U7" s="20">
        <f>VLOOKUP(D1&amp;" "&amp;B6,[1]UITSLAGEN!$N$6:$Q$113,4,FALSE)</f>
        <v>0</v>
      </c>
      <c r="V7" s="20" t="e">
        <f>VLOOKUP(F1&amp;" "&amp;B6,[1]UITSLAGEN!$N$6:$Q$113,4,FALSE)</f>
        <v>#N/A</v>
      </c>
      <c r="W7" s="20" t="e">
        <f>VLOOKUP(H1&amp;" "&amp;B6,[1]UITSLAGEN!$N$6:$Q$113,4,FALSE)</f>
        <v>#N/A</v>
      </c>
      <c r="X7" s="20">
        <f>VLOOKUP(J1&amp;" "&amp;B6,[1]UITSLAGEN!$N$6:$Q$113,4,FALSE)</f>
        <v>2</v>
      </c>
      <c r="Y7" s="20" t="e">
        <f>VLOOKUP(L1&amp;" "&amp;B6,[1]UITSLAGEN!$N$6:$Q$113,4,FALSE)</f>
        <v>#N/A</v>
      </c>
      <c r="Z7" s="20" t="e">
        <f>VLOOKUP(N1&amp;" "&amp;B6,[1]UITSLAGEN!$N$6:$Q$113,4,FALSE)</f>
        <v>#N/A</v>
      </c>
      <c r="AA7" s="20">
        <f>IF(AND(ISNA(U6),ISNA(U7)),0,IF(ISNA(U7),0,-VLOOKUP(D1&amp;" "&amp;B6,[1]UITSLAGEN!$N$6:$S$113,5,FALSE))+IF(ISNA(U6),0,VLOOKUP(B6&amp;" "&amp;D1,[1]UITSLAGEN!$N$6:$S$113,5,FALSE)))</f>
        <v>-3</v>
      </c>
      <c r="AC7" s="20">
        <f>IF(AND(ISNA(W6),ISNA(W7)),0,IF(ISNA(W7),0,-VLOOKUP(H1&amp;" "&amp;B6,[1]UITSLAGEN!$N$6:$S$113,5,FALSE))+IF(ISNA(W6),0,VLOOKUP(B6&amp;" "&amp;H1,[1]UITSLAGEN!$N$6:$S$113,5,FALSE)))</f>
        <v>-11</v>
      </c>
      <c r="AD7" s="20">
        <f>IF(AND(ISNA(X6),ISNA(X7)),0,IF(ISNA(X7),0,-VLOOKUP(J1&amp;" "&amp;B6,[1]UITSLAGEN!$N$6:$S$113,5,FALSE))+IF(ISNA(X6),0,VLOOKUP(B6&amp;" "&amp;J1,[1]UITSLAGEN!$N$6:$S$113,5,FALSE)))</f>
        <v>2</v>
      </c>
      <c r="AE7" s="20">
        <f>IF(AND(ISNA(Y6),ISNA(Y7)),0,IF(ISNA(Y7),0,-VLOOKUP(L1&amp;" "&amp;B6,[1]UITSLAGEN!$N$6:$S$113,5,FALSE))+IF(ISNA(Y6),0,VLOOKUP(B6&amp;" "&amp;L1,[1]UITSLAGEN!$N$6:$S$113,5,FALSE)))</f>
        <v>0</v>
      </c>
      <c r="AF7" s="20">
        <f>IF(AND(ISNA(Z6),ISNA(Z7)),0,IF(ISNA(Z7),0,-VLOOKUP(N1&amp;" "&amp;B6,[1]UITSLAGEN!$N$6:$S$113,5,FALSE))+IF(ISNA(Z6),0,VLOOKUP(B6&amp;" "&amp;N1,[1]UITSLAGEN!$N$6:$S$113,5,FALSE)))</f>
        <v>0</v>
      </c>
    </row>
    <row r="8" spans="2:32" ht="30" customHeight="1">
      <c r="B8" s="86" t="s">
        <v>60</v>
      </c>
      <c r="C8" s="88" t="str">
        <f>IF(ISNA(VLOOKUP(B8,[1]teams!$B$1:$C$77,2,FALSE)),"",VLOOKUP(B8,[1]teams!$B$1:$C$77,2,FALSE))</f>
        <v>Sp.Stad Donder</v>
      </c>
      <c r="D8" s="82">
        <f>AA8</f>
        <v>3</v>
      </c>
      <c r="E8" s="11">
        <f>AA9</f>
        <v>7</v>
      </c>
      <c r="F8" s="84">
        <f>AB8</f>
        <v>4</v>
      </c>
      <c r="G8" s="7">
        <f>AB9</f>
        <v>11</v>
      </c>
      <c r="H8" s="70"/>
      <c r="I8" s="13"/>
      <c r="J8" s="68">
        <f>AD8</f>
        <v>4</v>
      </c>
      <c r="K8" s="7">
        <f>AD9</f>
        <v>15</v>
      </c>
      <c r="L8" s="68" t="str">
        <f>AE8</f>
        <v/>
      </c>
      <c r="M8" s="7">
        <f>AE9</f>
        <v>0</v>
      </c>
      <c r="N8" s="68" t="str">
        <f>AF8</f>
        <v/>
      </c>
      <c r="O8" s="2">
        <f>AF9</f>
        <v>0</v>
      </c>
      <c r="P8" s="72">
        <f>IF(NOT(ISTEXT(D8)),D8) +IF(NOT(ISTEXT(F8)),F8)+IF(NOT(ISTEXT(H8)),H8) +IF(NOT(ISTEXT(J8)),J8)+IF(NOT(ISTEXT(L8)),L8) +IF(NOT(ISTEXT(N8)),N8)</f>
        <v>11</v>
      </c>
      <c r="Q8" s="9">
        <f>IF(AND(E8="",G8="",I8="",K8="",M8="",O8=""),"",E8+G8+I8+K8+M8+O8)</f>
        <v>33</v>
      </c>
      <c r="R8" s="74">
        <f>IF(T8,"",RANK(S8,S4:S15,0)+T8)</f>
        <v>1</v>
      </c>
      <c r="S8" s="20">
        <f>IF(C8="",-10000,IF(P8="","",-(RANK(P8,P4:P15,0)*1000-Q8)))</f>
        <v>-967</v>
      </c>
      <c r="T8" s="20" t="b">
        <f>IF(C8="",TRUE)</f>
        <v>0</v>
      </c>
      <c r="U8" s="20">
        <f>VLOOKUP(B8&amp;" "&amp;D1,[1]UITSLAGEN!$N$6:$O$113,2,FALSE)</f>
        <v>3</v>
      </c>
      <c r="V8" s="20" t="e">
        <f>VLOOKUP(B8&amp;" "&amp;F1,[1]UITSLAGEN!$N$6:$O$113,2,FALSE)</f>
        <v>#N/A</v>
      </c>
      <c r="W8" s="20" t="e">
        <f>VLOOKUP(B8&amp;" "&amp;H1,[1]UITSLAGEN!$N$6:$O$113,2,FALSE)</f>
        <v>#N/A</v>
      </c>
      <c r="X8" s="20">
        <f>VLOOKUP(B8&amp;" "&amp;J1,[1]UITSLAGEN!$N$6:$O$113,2,FALSE)</f>
        <v>4</v>
      </c>
      <c r="Y8" s="20" t="e">
        <f>VLOOKUP(B8&amp;" "&amp;L1,[1]UITSLAGEN!$N$6:$O$113,2,FALSE)</f>
        <v>#N/A</v>
      </c>
      <c r="Z8" s="20" t="e">
        <f>VLOOKUP(B8&amp;" "&amp;N1,[1]UITSLAGEN!$N$6:$O$113,2,FALSE)</f>
        <v>#N/A</v>
      </c>
      <c r="AA8" s="20">
        <f>IF(AND(ISNA(U8),ISNA(U9)),"",IF(ISNA(U8),0,U8)+IF(ISNA(U9),0,U9))</f>
        <v>3</v>
      </c>
      <c r="AB8" s="20">
        <f>IF(AND(ISNA(V8),ISNA(V9)),"",IF(ISNA(V8),0,V8)+IF(ISNA(V9),0,V9))</f>
        <v>4</v>
      </c>
      <c r="AD8" s="20">
        <f>IF(AND(ISNA(X8),ISNA(X9)),"",IF(ISNA(X8),0,X8)+IF(ISNA(X9),0,X9))</f>
        <v>4</v>
      </c>
      <c r="AE8" s="20" t="str">
        <f>IF(AND(ISNA(Y8),ISNA(Y9)),"",IF(ISNA(Y8),0,Y8)+IF(ISNA(Y9),0,Y9))</f>
        <v/>
      </c>
      <c r="AF8" s="20" t="str">
        <f>IF(AND(ISNA(Z8),ISNA(Z9)),"",IF(ISNA(Z8),0,Z8)+IF(ISNA(Z9),0,Z9))</f>
        <v/>
      </c>
    </row>
    <row r="9" spans="2:32" ht="30" customHeight="1" thickBot="1">
      <c r="B9" s="87"/>
      <c r="C9" s="89"/>
      <c r="D9" s="83"/>
      <c r="E9" s="26"/>
      <c r="F9" s="85"/>
      <c r="G9" s="23"/>
      <c r="H9" s="77"/>
      <c r="I9" s="27"/>
      <c r="J9" s="69"/>
      <c r="K9" s="23"/>
      <c r="L9" s="69"/>
      <c r="M9" s="23"/>
      <c r="N9" s="69"/>
      <c r="O9" s="24"/>
      <c r="P9" s="73"/>
      <c r="Q9" s="28"/>
      <c r="R9" s="75"/>
      <c r="U9" s="20" t="e">
        <f>VLOOKUP(D1&amp;" "&amp;B8,[1]UITSLAGEN!$N$6:$Q$113,4,FALSE)</f>
        <v>#N/A</v>
      </c>
      <c r="V9" s="20">
        <f>VLOOKUP(F1&amp;" "&amp;B8,[1]UITSLAGEN!$N$6:$Q$113,4,FALSE)</f>
        <v>4</v>
      </c>
      <c r="W9" s="20" t="e">
        <f>VLOOKUP(H1&amp;" "&amp;B8,[1]UITSLAGEN!$N$6:$Q$113,4,FALSE)</f>
        <v>#N/A</v>
      </c>
      <c r="X9" s="20" t="e">
        <f>VLOOKUP(J1&amp;" "&amp;B8,[1]UITSLAGEN!$N$6:$Q$113,4,FALSE)</f>
        <v>#N/A</v>
      </c>
      <c r="Y9" s="20" t="e">
        <f>VLOOKUP(L1&amp;" "&amp;B8,[1]UITSLAGEN!$N$6:$Q$113,4,FALSE)</f>
        <v>#N/A</v>
      </c>
      <c r="Z9" s="20" t="e">
        <f>VLOOKUP(N1&amp;" "&amp;B8,[1]UITSLAGEN!$N$6:$Q$113,4,FALSE)</f>
        <v>#N/A</v>
      </c>
      <c r="AA9" s="20">
        <f>IF(AND(ISNA(U8),ISNA(U9)),0,IF(ISNA(U9),0,-VLOOKUP(D1&amp;" "&amp;B8,[1]UITSLAGEN!$N$6:$S$113,5,FALSE))+IF(ISNA(U8),0,VLOOKUP(B8&amp;" "&amp;D1,[1]UITSLAGEN!$N$6:$S$113,5,FALSE)))</f>
        <v>7</v>
      </c>
      <c r="AB9" s="20">
        <f>IF(AND(ISNA(V8),ISNA(V9)),0,IF(ISNA(V9),0,-VLOOKUP(F1&amp;" "&amp;B8,[1]UITSLAGEN!$N$6:$S$113,5,FALSE))+IF(ISNA(V8),0,VLOOKUP(B8&amp;" "&amp;F1,[1]UITSLAGEN!$N$6:$S$113,5,FALSE)))</f>
        <v>11</v>
      </c>
      <c r="AD9" s="20">
        <f>IF(AND(ISNA(X8),ISNA(X9)),0,IF(ISNA(X9),0,-VLOOKUP(J1&amp;" "&amp;B8,[1]UITSLAGEN!$N$6:$S$113,5,FALSE))+IF(ISNA(X8),0,VLOOKUP(B8&amp;" "&amp;J1,[1]UITSLAGEN!$N$6:$S$113,5,FALSE)))</f>
        <v>15</v>
      </c>
      <c r="AE9" s="20">
        <f>IF(AND(ISNA(Y8),ISNA(Y9)),0,IF(ISNA(Y9),0,-VLOOKUP(L1&amp;" "&amp;B8,[1]UITSLAGEN!$N$6:$S$113,5,FALSE))+IF(ISNA(Y8),0,VLOOKUP(B8&amp;" "&amp;L1,[1]UITSLAGEN!$N$6:$S$113,5,FALSE)))</f>
        <v>0</v>
      </c>
      <c r="AF9" s="20">
        <f>IF(AND(ISNA(Z8),ISNA(Z9)),0,IF(ISNA(Z9),0,-VLOOKUP(N1&amp;" "&amp;B8,[1]UITSLAGEN!$N$6:$S$113,5,FALSE))+IF(ISNA(Z8),0,VLOOKUP(B8&amp;" "&amp;N1,[1]UITSLAGEN!$N$6:$S$113,5,FALSE)))</f>
        <v>0</v>
      </c>
    </row>
    <row r="10" spans="2:32" ht="30" customHeight="1">
      <c r="B10" s="78" t="s">
        <v>61</v>
      </c>
      <c r="C10" s="88" t="str">
        <f>IF(ISNA(VLOOKUP(B10,[1]teams!$B$1:$C$77,2,FALSE)),"",VLOOKUP(B10,[1]teams!$B$1:$C$77,2,FALSE))</f>
        <v>VVO Zonnen</v>
      </c>
      <c r="D10" s="82">
        <f>AA10</f>
        <v>0</v>
      </c>
      <c r="E10" s="11">
        <f>AA11</f>
        <v>-3</v>
      </c>
      <c r="F10" s="84">
        <f>AB10</f>
        <v>2</v>
      </c>
      <c r="G10" s="7">
        <f>AB11</f>
        <v>-2</v>
      </c>
      <c r="H10" s="68">
        <f>AC10</f>
        <v>0</v>
      </c>
      <c r="I10" s="3">
        <f>AC11</f>
        <v>-15</v>
      </c>
      <c r="J10" s="90"/>
      <c r="K10" s="6"/>
      <c r="L10" s="68" t="str">
        <f>AE10</f>
        <v/>
      </c>
      <c r="M10" s="7">
        <f>AE11</f>
        <v>0</v>
      </c>
      <c r="N10" s="68" t="str">
        <f>AF10</f>
        <v/>
      </c>
      <c r="O10" s="2">
        <f>AF11</f>
        <v>0</v>
      </c>
      <c r="P10" s="72">
        <f>IF(NOT(ISTEXT(D10)),D10) +IF(NOT(ISTEXT(F10)),F10)+IF(NOT(ISTEXT(H10)),H10) +IF(NOT(ISTEXT(J10)),J10)+IF(NOT(ISTEXT(L10)),L10) +IF(NOT(ISTEXT(N10)),N10)</f>
        <v>2</v>
      </c>
      <c r="Q10" s="9">
        <f>IF(AND(E10="",G10="",I10="",K10="",M10="",O10=""),"",E10+G10+I10+K10+M10+O10)</f>
        <v>-20</v>
      </c>
      <c r="R10" s="74">
        <f>IF(T10,"",RANK(S10,S4:S15,0)+T10)</f>
        <v>4</v>
      </c>
      <c r="S10" s="20">
        <f>IF(C10="",-10000,IF(P10="","",-(RANK(P10,P4:P15,0)*1000-Q10)))</f>
        <v>-3020</v>
      </c>
      <c r="T10" s="20" t="b">
        <f>IF(C10="",TRUE)</f>
        <v>0</v>
      </c>
      <c r="U10" s="20" t="e">
        <f>VLOOKUP(B10&amp;" "&amp;D1,[1]UITSLAGEN!$N$6:$O$113,2,FALSE)</f>
        <v>#N/A</v>
      </c>
      <c r="V10" s="20">
        <f>VLOOKUP(B10&amp;" "&amp;F1,[1]UITSLAGEN!$N$6:$O$113,2,FALSE)</f>
        <v>2</v>
      </c>
      <c r="W10" s="20" t="e">
        <f>VLOOKUP(B10&amp;" "&amp;H1,[1]UITSLAGEN!$N$6:$O$113,2,FALSE)</f>
        <v>#N/A</v>
      </c>
      <c r="X10" s="20" t="e">
        <f>VLOOKUP(B10&amp;" "&amp;J1,[1]UITSLAGEN!$N$6:$O$113,2,FALSE)</f>
        <v>#N/A</v>
      </c>
      <c r="Y10" s="20" t="e">
        <f>VLOOKUP(B10&amp;" "&amp;L1,[1]UITSLAGEN!$N$6:$O$113,2,FALSE)</f>
        <v>#N/A</v>
      </c>
      <c r="Z10" s="20" t="e">
        <f>VLOOKUP(B10&amp;" "&amp;N1,[1]UITSLAGEN!$N$6:$O$113,2,FALSE)</f>
        <v>#N/A</v>
      </c>
      <c r="AA10" s="20">
        <f>IF(AND(ISNA(U10),ISNA(U11)),"",IF(ISNA(U10),0,U10)+IF(ISNA(U11),0,U11))</f>
        <v>0</v>
      </c>
      <c r="AB10" s="20">
        <f>IF(AND(ISNA(V10),ISNA(V11)),"",IF(ISNA(V10),0,V10)+IF(ISNA(V11),0,V11))</f>
        <v>2</v>
      </c>
      <c r="AC10" s="20">
        <f>IF(AND(ISNA(W10),ISNA(W11)),"",IF(ISNA(W10),0,W10)+IF(ISNA(W11),0,W11))</f>
        <v>0</v>
      </c>
      <c r="AE10" s="20" t="str">
        <f>IF(AND(ISNA(Y10),ISNA(Y11)),"",IF(ISNA(Y10),0,Y10)+IF(ISNA(Y11),0,Y11))</f>
        <v/>
      </c>
      <c r="AF10" s="20" t="str">
        <f>IF(AND(ISNA(Z10),ISNA(Z11)),"",IF(ISNA(Z10),0,Z10)+IF(ISNA(Z11),0,Z11))</f>
        <v/>
      </c>
    </row>
    <row r="11" spans="2:32" ht="30" customHeight="1" thickBot="1">
      <c r="B11" s="79"/>
      <c r="C11" s="89"/>
      <c r="D11" s="83"/>
      <c r="E11" s="26"/>
      <c r="F11" s="85"/>
      <c r="G11" s="23"/>
      <c r="H11" s="69"/>
      <c r="I11" s="26"/>
      <c r="J11" s="91"/>
      <c r="K11" s="27"/>
      <c r="L11" s="69"/>
      <c r="M11" s="23"/>
      <c r="N11" s="69"/>
      <c r="O11" s="24"/>
      <c r="P11" s="73"/>
      <c r="Q11" s="25"/>
      <c r="R11" s="75"/>
      <c r="U11" s="20">
        <f>VLOOKUP(D1&amp;" "&amp;B10,[1]UITSLAGEN!$N$6:$Q$113,4,FALSE)</f>
        <v>0</v>
      </c>
      <c r="V11" s="20" t="e">
        <f>VLOOKUP(F1&amp;" "&amp;B10,[1]UITSLAGEN!$N$6:$Q$113,4,FALSE)</f>
        <v>#N/A</v>
      </c>
      <c r="W11" s="20">
        <f>VLOOKUP(H1&amp;" "&amp;B10,[1]UITSLAGEN!$N$6:$Q$113,4,FALSE)</f>
        <v>0</v>
      </c>
      <c r="X11" s="20" t="e">
        <f>VLOOKUP(J1&amp;" "&amp;B10,[1]UITSLAGEN!$N$6:$Q$113,4,FALSE)</f>
        <v>#N/A</v>
      </c>
      <c r="Y11" s="20" t="e">
        <f>VLOOKUP(L1&amp;" "&amp;B10,[1]UITSLAGEN!$N$6:$Q$113,4,FALSE)</f>
        <v>#N/A</v>
      </c>
      <c r="Z11" s="20" t="e">
        <f>VLOOKUP(N1&amp;" "&amp;B10,[1]UITSLAGEN!$N$6:$Q$113,4,FALSE)</f>
        <v>#N/A</v>
      </c>
      <c r="AA11" s="20">
        <f>IF(AND(ISNA(U10),ISNA(U11)),0,IF(ISNA(U11),0,-VLOOKUP(D1&amp;" "&amp;B10,[1]UITSLAGEN!$N$6:$S$113,5,FALSE))+IF(ISNA(U10),0,VLOOKUP(B10&amp;" "&amp;D1,[1]UITSLAGEN!$N$6:$S$113,5,FALSE)))</f>
        <v>-3</v>
      </c>
      <c r="AB11" s="20">
        <f>IF(AND(ISNA(V10),ISNA(V11)),0,IF(ISNA(V11),0,-VLOOKUP(F1&amp;" "&amp;B10,[1]UITSLAGEN!$N$6:$S$113,5,FALSE))+IF(ISNA(V10),0,VLOOKUP(B10&amp;" "&amp;F1,[1]UITSLAGEN!$N$6:$S$113,5,FALSE)))</f>
        <v>-2</v>
      </c>
      <c r="AC11" s="20">
        <f>IF(AND(ISNA(W10),ISNA(W11)),0,IF(ISNA(W11),0,-VLOOKUP(H1&amp;" "&amp;B10,[1]UITSLAGEN!$N$6:$S$113,5,FALSE))+IF(ISNA(W10),0,VLOOKUP(B10&amp;" "&amp;H1,[1]UITSLAGEN!$N$6:$S$113,5,FALSE)))</f>
        <v>-15</v>
      </c>
      <c r="AE11" s="20">
        <f>IF(AND(ISNA(Y10),ISNA(Y11)),0,IF(ISNA(Y11),0,-VLOOKUP(L1&amp;" "&amp;B10,[1]UITSLAGEN!$N$6:$S$113,5,FALSE))+IF(ISNA(Y10),0,VLOOKUP(B10&amp;" "&amp;L1,[1]UITSLAGEN!$N$6:$S$113,5,FALSE)))</f>
        <v>0</v>
      </c>
      <c r="AF11" s="20">
        <f>IF(AND(ISNA(Z10),ISNA(Z11)),0,IF(ISNA(Z11),0,-VLOOKUP(N1&amp;" "&amp;B10,[1]UITSLAGEN!$N$6:$S$113,5,FALSE))+IF(ISNA(Z10),0,VLOOKUP(B10&amp;" "&amp;N1,[1]UITSLAGEN!$N$6:$S$113,5,FALSE)))</f>
        <v>0</v>
      </c>
    </row>
    <row r="12" spans="2:32" ht="30" customHeight="1">
      <c r="B12" s="86" t="s">
        <v>62</v>
      </c>
      <c r="C12" s="88" t="str">
        <f>IF(ISNA(VLOOKUP(B12,[1]teams!$B$1:$C$77,2,FALSE)),"",VLOOKUP(B12,[1]teams!$B$1:$C$77,2,FALSE))</f>
        <v/>
      </c>
      <c r="D12" s="82" t="str">
        <f>AA12</f>
        <v/>
      </c>
      <c r="E12" s="11">
        <f>AA13</f>
        <v>0</v>
      </c>
      <c r="F12" s="84" t="str">
        <f>AB12</f>
        <v/>
      </c>
      <c r="G12" s="7">
        <f>AB13</f>
        <v>0</v>
      </c>
      <c r="H12" s="68" t="str">
        <f>AC12</f>
        <v/>
      </c>
      <c r="I12" s="3">
        <f>AC13</f>
        <v>0</v>
      </c>
      <c r="J12" s="68" t="str">
        <f>AD12</f>
        <v/>
      </c>
      <c r="K12" s="7">
        <f>AD13</f>
        <v>0</v>
      </c>
      <c r="L12" s="76"/>
      <c r="M12" s="6"/>
      <c r="N12" s="68" t="str">
        <f>AF12</f>
        <v/>
      </c>
      <c r="O12" s="2">
        <f>AF13</f>
        <v>0</v>
      </c>
      <c r="P12" s="72">
        <f>IF(NOT(ISTEXT(D12)),D12) +IF(NOT(ISTEXT(F12)),F12)+IF(NOT(ISTEXT(H12)),H12) +IF(NOT(ISTEXT(J12)),J12)+IF(NOT(ISTEXT(L12)),L12) +IF(NOT(ISTEXT(N12)),N12)</f>
        <v>0</v>
      </c>
      <c r="Q12" s="9">
        <f>IF(AND(E12="",G12="",I12="",K12="",M12="",O12=""),"",E12+G12+I12+K12+M12+O12)</f>
        <v>0</v>
      </c>
      <c r="R12" s="74" t="str">
        <f>IF(T12,"",RANK(S12,S4:S15,0)+T12)</f>
        <v/>
      </c>
      <c r="S12" s="20">
        <f>IF(C12="",-10000,IF(P12="","",-(RANK(P12,P4:P15,0)*1000-Q12)))</f>
        <v>-10000</v>
      </c>
      <c r="T12" s="20" t="b">
        <f>IF(C12="",TRUE)</f>
        <v>1</v>
      </c>
      <c r="U12" s="20" t="e">
        <f>VLOOKUP(B12&amp;" "&amp;D1,[1]UITSLAGEN!$N$6:$O$113,2,FALSE)</f>
        <v>#N/A</v>
      </c>
      <c r="V12" s="20" t="e">
        <f>VLOOKUP(B12&amp;" "&amp;F1,[1]UITSLAGEN!$N$6:$O$113,2,FALSE)</f>
        <v>#N/A</v>
      </c>
      <c r="W12" s="20" t="e">
        <f>VLOOKUP(B12&amp;" "&amp;H1,[1]UITSLAGEN!$N$6:$O$113,2,FALSE)</f>
        <v>#N/A</v>
      </c>
      <c r="X12" s="20" t="e">
        <f>VLOOKUP(B12&amp;" "&amp;J1,[1]UITSLAGEN!$N$6:$O$113,2,FALSE)</f>
        <v>#N/A</v>
      </c>
      <c r="Y12" s="20" t="e">
        <f>VLOOKUP(B12&amp;" "&amp;L1,[1]UITSLAGEN!$N$6:$O$113,2,FALSE)</f>
        <v>#N/A</v>
      </c>
      <c r="Z12" s="20" t="e">
        <f>VLOOKUP(B12&amp;" "&amp;N1,[1]UITSLAGEN!$N$6:$O$113,2,FALSE)</f>
        <v>#N/A</v>
      </c>
      <c r="AA12" s="20" t="str">
        <f>IF(AND(ISNA(U12),ISNA(U13)),"",IF(ISNA(U12),0,U12)+IF(ISNA(U13),0,U13))</f>
        <v/>
      </c>
      <c r="AB12" s="20" t="str">
        <f>IF(AND(ISNA(V12),ISNA(V13)),"",IF(ISNA(V12),0,V12)+IF(ISNA(V13),0,V13))</f>
        <v/>
      </c>
      <c r="AC12" s="20" t="str">
        <f>IF(AND(ISNA(W12),ISNA(W13)),"",IF(ISNA(W12),0,W12)+IF(ISNA(W13),0,W13))</f>
        <v/>
      </c>
      <c r="AD12" s="20" t="str">
        <f>IF(AND(ISNA(X12),ISNA(X13)),"",IF(ISNA(X12),0,X12)+IF(ISNA(X13),0,X13))</f>
        <v/>
      </c>
      <c r="AF12" s="20" t="str">
        <f>IF(AND(ISNA(Z12),ISNA(Z13)),"",IF(ISNA(Z12),0,Z12)+IF(ISNA(Z13),0,Z13))</f>
        <v/>
      </c>
    </row>
    <row r="13" spans="2:32" ht="30" customHeight="1" thickBot="1">
      <c r="B13" s="87"/>
      <c r="C13" s="89"/>
      <c r="D13" s="83"/>
      <c r="E13" s="26"/>
      <c r="F13" s="85"/>
      <c r="G13" s="23"/>
      <c r="H13" s="69"/>
      <c r="I13" s="26"/>
      <c r="J13" s="69"/>
      <c r="K13" s="23"/>
      <c r="L13" s="77"/>
      <c r="M13" s="27"/>
      <c r="N13" s="69"/>
      <c r="O13" s="24"/>
      <c r="P13" s="73"/>
      <c r="Q13" s="25"/>
      <c r="R13" s="75"/>
      <c r="U13" s="20" t="e">
        <f>VLOOKUP(D1&amp;" "&amp;B12,[1]UITSLAGEN!$N$6:$Q$113,4,FALSE)</f>
        <v>#N/A</v>
      </c>
      <c r="V13" s="20" t="e">
        <f>VLOOKUP(F1&amp;" "&amp;B12,[1]UITSLAGEN!$N$6:$Q$113,4,FALSE)</f>
        <v>#N/A</v>
      </c>
      <c r="W13" s="20" t="e">
        <f>VLOOKUP(H1&amp;" "&amp;B12,[1]UITSLAGEN!$N$6:$Q$113,4,FALSE)</f>
        <v>#N/A</v>
      </c>
      <c r="X13" s="20" t="e">
        <f>VLOOKUP(J1&amp;" "&amp;B12,[1]UITSLAGEN!$N$6:$Q$113,4,FALSE)</f>
        <v>#N/A</v>
      </c>
      <c r="Y13" s="20" t="e">
        <f>VLOOKUP(L1&amp;" "&amp;B12,[1]UITSLAGEN!$N$6:$Q$113,4,FALSE)</f>
        <v>#N/A</v>
      </c>
      <c r="Z13" s="20" t="e">
        <f>VLOOKUP(N1&amp;" "&amp;B12,[1]UITSLAGEN!$N$6:$Q$113,4,FALSE)</f>
        <v>#N/A</v>
      </c>
      <c r="AA13" s="20">
        <f>IF(AND(ISNA(U12),ISNA(U13)),0,IF(ISNA(U13),0,-VLOOKUP(D1&amp;" "&amp;B12,[1]UITSLAGEN!$N$6:$S$113,5,FALSE))+IF(ISNA(U12),0,VLOOKUP(B12&amp;" "&amp;D1,[1]UITSLAGEN!$N$6:$S$113,5,FALSE)))</f>
        <v>0</v>
      </c>
      <c r="AB13" s="20">
        <f>IF(AND(ISNA(V12),ISNA(V13)),0,IF(ISNA(V13),0,-VLOOKUP(F1&amp;" "&amp;B12,[1]UITSLAGEN!$N$6:$S$113,5,FALSE))+IF(ISNA(V12),0,VLOOKUP(B12&amp;" "&amp;F1,[1]UITSLAGEN!$N$6:$S$113,5,FALSE)))</f>
        <v>0</v>
      </c>
      <c r="AC13" s="20">
        <f>IF(AND(ISNA(W12),ISNA(W13)),0,IF(ISNA(W13),0,-VLOOKUP(H1&amp;" "&amp;B12,[1]UITSLAGEN!$N$6:$S$113,5,FALSE))+IF(ISNA(W12),0,VLOOKUP(B12&amp;" "&amp;H1,[1]UITSLAGEN!$N$6:$S$113,5,FALSE)))</f>
        <v>0</v>
      </c>
      <c r="AD13" s="20">
        <f>IF(AND(ISNA(X12),ISNA(X13)),0,IF(ISNA(X13),0,-VLOOKUP(J1&amp;" "&amp;B12,[1]UITSLAGEN!$N$6:$S$113,5,FALSE))+IF(ISNA(X12),0,VLOOKUP(B12&amp;" "&amp;J1,[1]UITSLAGEN!$N$6:$S$113,5,FALSE)))</f>
        <v>0</v>
      </c>
      <c r="AF13" s="20">
        <f>IF(AND(ISNA(Z12),ISNA(Z13)),0,IF(ISNA(Z13),0,-VLOOKUP(N1&amp;" "&amp;B12,[1]UITSLAGEN!$N$6:$S$113,5,FALSE))+IF(ISNA(Z12),0,VLOOKUP(B12&amp;" "&amp;N1,[1]UITSLAGEN!$N$6:$S$113,5,FALSE)))</f>
        <v>0</v>
      </c>
    </row>
    <row r="14" spans="2:32" ht="30" customHeight="1">
      <c r="B14" s="78" t="s">
        <v>63</v>
      </c>
      <c r="C14" s="80" t="str">
        <f>IF(ISNA(VLOOKUP(B14,[1]teams!$B$1:$C$77,2,FALSE)),"",VLOOKUP(B14,[1]teams!$B$1:$C$77,2,FALSE))</f>
        <v/>
      </c>
      <c r="D14" s="82" t="str">
        <f>AA14</f>
        <v/>
      </c>
      <c r="E14" s="11">
        <f>AA15</f>
        <v>0</v>
      </c>
      <c r="F14" s="84" t="str">
        <f>AB14</f>
        <v/>
      </c>
      <c r="G14" s="7">
        <f>AB15</f>
        <v>0</v>
      </c>
      <c r="H14" s="68" t="str">
        <f>AC14</f>
        <v/>
      </c>
      <c r="I14" s="3">
        <f>AC15</f>
        <v>0</v>
      </c>
      <c r="J14" s="68" t="str">
        <f>AD14</f>
        <v/>
      </c>
      <c r="K14" s="7">
        <f>AD15</f>
        <v>0</v>
      </c>
      <c r="L14" s="68" t="str">
        <f>AE14</f>
        <v/>
      </c>
      <c r="M14" s="7">
        <f>AE15</f>
        <v>0</v>
      </c>
      <c r="N14" s="70"/>
      <c r="O14" s="10"/>
      <c r="P14" s="72">
        <f>IF(NOT(ISTEXT(D14)),D14) +IF(NOT(ISTEXT(F14)),F14)+IF(NOT(ISTEXT(H14)),H14) +IF(NOT(ISTEXT(J14)),J14)+IF(NOT(ISTEXT(L14)),L14) +IF(NOT(ISTEXT(N14)),N14)</f>
        <v>0</v>
      </c>
      <c r="Q14" s="9">
        <f>IF(AND(E14="",G14="",I14="",K14="",M14="",O14=""),"",E14+G14+I14+K14+M14+O14)</f>
        <v>0</v>
      </c>
      <c r="R14" s="74" t="str">
        <f>IF(T14,"",RANK(S14,S4:S15,0)+T14)</f>
        <v/>
      </c>
      <c r="S14" s="20">
        <f>IF(C14="",-10000,IF(P14="","",-(RANK(P14,P4:P15,0)*1000-Q14)))</f>
        <v>-10000</v>
      </c>
      <c r="T14" s="20" t="b">
        <f>IF(C14="",TRUE)</f>
        <v>1</v>
      </c>
      <c r="U14" s="20" t="e">
        <f>VLOOKUP(B14&amp;" "&amp;D1,[1]UITSLAGEN!$N$6:$O$113,2,FALSE)</f>
        <v>#N/A</v>
      </c>
      <c r="V14" s="20" t="e">
        <f>VLOOKUP(B14&amp;" "&amp;F1,[1]UITSLAGEN!$N$6:$O$113,2,FALSE)</f>
        <v>#N/A</v>
      </c>
      <c r="W14" s="20" t="e">
        <f>VLOOKUP(B14&amp;" "&amp;H1,[1]UITSLAGEN!$N$6:$O$113,2,FALSE)</f>
        <v>#N/A</v>
      </c>
      <c r="X14" s="20" t="e">
        <f>VLOOKUP(B14&amp;" "&amp;J1,[1]UITSLAGEN!$N$6:$O$113,2,FALSE)</f>
        <v>#N/A</v>
      </c>
      <c r="Y14" s="20" t="e">
        <f>VLOOKUP(B14&amp;" "&amp;L1,[1]UITSLAGEN!$N$6:$O$113,2,FALSE)</f>
        <v>#N/A</v>
      </c>
      <c r="Z14" s="20" t="e">
        <f>VLOOKUP(B14&amp;" "&amp;N1,[1]UITSLAGEN!$N$6:$O$113,2,FALSE)</f>
        <v>#N/A</v>
      </c>
      <c r="AA14" s="20" t="str">
        <f>IF(AND(ISNA(U14),ISNA(U15)),"",IF(ISNA(U14),0,U14)+IF(ISNA(U15),0,U15))</f>
        <v/>
      </c>
      <c r="AB14" s="20" t="str">
        <f>IF(AND(ISNA(V14),ISNA(V15)),"",IF(ISNA(V14),0,V14)+IF(ISNA(V15),0,V15))</f>
        <v/>
      </c>
      <c r="AC14" s="20" t="str">
        <f>IF(AND(ISNA(W14),ISNA(W15)),"",IF(ISNA(W14),0,W14)+IF(ISNA(W15),0,W15))</f>
        <v/>
      </c>
      <c r="AD14" s="20" t="str">
        <f>IF(AND(ISNA(X14),ISNA(X15)),"",IF(ISNA(X14),0,X14)+IF(ISNA(X15),0,X15))</f>
        <v/>
      </c>
      <c r="AE14" s="20" t="str">
        <f>IF(AND(ISNA(Y14),ISNA(Y15)),"",IF(ISNA(Y14),0,Y14)+IF(ISNA(Y15),0,Y15))</f>
        <v/>
      </c>
    </row>
    <row r="15" spans="2:32" ht="30" customHeight="1" thickBot="1">
      <c r="B15" s="79"/>
      <c r="C15" s="81"/>
      <c r="D15" s="83"/>
      <c r="E15" s="29"/>
      <c r="F15" s="85"/>
      <c r="G15" s="30"/>
      <c r="H15" s="69"/>
      <c r="I15" s="30"/>
      <c r="J15" s="69"/>
      <c r="K15" s="30"/>
      <c r="L15" s="69"/>
      <c r="M15" s="30"/>
      <c r="N15" s="71"/>
      <c r="O15" s="25"/>
      <c r="P15" s="73"/>
      <c r="Q15" s="25"/>
      <c r="R15" s="75"/>
      <c r="U15" s="20" t="e">
        <f>VLOOKUP(D1&amp;" "&amp;B14,[1]UITSLAGEN!$N$6:$Q$113,4,FALSE)</f>
        <v>#N/A</v>
      </c>
      <c r="V15" s="20" t="e">
        <f>VLOOKUP(F1&amp;" "&amp;B14,[1]UITSLAGEN!$N$6:$Q$113,4,FALSE)</f>
        <v>#N/A</v>
      </c>
      <c r="W15" s="20" t="e">
        <f>VLOOKUP(H1&amp;" "&amp;B14,[1]UITSLAGEN!$N$6:$Q$113,4,FALSE)</f>
        <v>#N/A</v>
      </c>
      <c r="X15" s="20" t="e">
        <f>VLOOKUP(J1&amp;" "&amp;B14,[1]UITSLAGEN!$N$6:$Q$113,4,FALSE)</f>
        <v>#N/A</v>
      </c>
      <c r="Y15" s="20" t="e">
        <f>VLOOKUP(L1&amp;" "&amp;B14,[1]UITSLAGEN!$N$6:$Q$113,4,FALSE)</f>
        <v>#N/A</v>
      </c>
      <c r="Z15" s="20" t="e">
        <f>VLOOKUP(N1&amp;" "&amp;B14,[1]UITSLAGEN!$N$6:$Q$113,4,FALSE)</f>
        <v>#N/A</v>
      </c>
      <c r="AA15" s="20">
        <f>IF(AND(ISNA(U14),ISNA(U15)),0,IF(ISNA(U15),0,-VLOOKUP(D1&amp;" "&amp;B14,[1]UITSLAGEN!$N$6:$S$113,5,FALSE))+IF(ISNA(U14),0,VLOOKUP(B14&amp;" "&amp;D1,[1]UITSLAGEN!$N$6:$S$113,5,FALSE)))</f>
        <v>0</v>
      </c>
      <c r="AB15" s="20">
        <f>IF(AND(ISNA(V14),ISNA(V15)),0,IF(ISNA(V15),0,-VLOOKUP(F1&amp;" "&amp;B14,[1]UITSLAGEN!$N$6:$S$113,5,FALSE))+IF(ISNA(V14),0,VLOOKUP(B14&amp;" "&amp;F1,[1]UITSLAGEN!$N$6:$S$113,5,FALSE)))</f>
        <v>0</v>
      </c>
      <c r="AC15" s="20">
        <f>IF(AND(ISNA(W14),ISNA(W15)),0,IF(ISNA(W15),0,-VLOOKUP(H1&amp;" "&amp;B14,[1]UITSLAGEN!$N$6:$S$113,5,FALSE))+IF(ISNA(W14),0,VLOOKUP(B14&amp;" "&amp;H1,[1]UITSLAGEN!$N$6:$S$113,5,FALSE)))</f>
        <v>0</v>
      </c>
      <c r="AD15" s="20">
        <f>IF(AND(ISNA(X14),ISNA(X15)),0,IF(ISNA(X15),0,-VLOOKUP(J1&amp;" "&amp;B14,[1]UITSLAGEN!$N$6:$S$113,5,FALSE))+IF(ISNA(X14),0,VLOOKUP(B14&amp;" "&amp;J1,[1]UITSLAGEN!$N$6:$S$113,5,FALSE)))</f>
        <v>0</v>
      </c>
      <c r="AE15" s="20">
        <f>IF(AND(ISNA(Y14),ISNA(Y15)),0,IF(ISNA(Y15),0,-VLOOKUP(L1&amp;" "&amp;B14,[1]UITSLAGEN!$N$6:$S$113,5,FALSE))+IF(ISNA(Y14),0,VLOOKUP(B14&amp;" "&amp;L1,[1]UITSLAGEN!$N$6:$S$113,5,FALSE)))</f>
        <v>0</v>
      </c>
    </row>
    <row r="16" spans="2:32" ht="22.15" customHeight="1" thickBot="1">
      <c r="D16" s="20" t="str">
        <f>B19</f>
        <v>2-B1</v>
      </c>
      <c r="F16" s="20" t="str">
        <f>B21</f>
        <v>2-B2</v>
      </c>
      <c r="H16" s="20" t="str">
        <f>B23</f>
        <v>2-B3</v>
      </c>
      <c r="J16" s="20" t="str">
        <f>B25</f>
        <v>2-B4</v>
      </c>
      <c r="L16" s="20" t="str">
        <f>B27</f>
        <v>2-B5</v>
      </c>
      <c r="N16" s="20" t="str">
        <f>B29</f>
        <v>2-B6</v>
      </c>
    </row>
    <row r="17" spans="2:32" ht="22.15" customHeight="1">
      <c r="B17" s="99" t="s">
        <v>57</v>
      </c>
      <c r="C17" s="102" t="s">
        <v>10</v>
      </c>
      <c r="D17" s="92" t="str">
        <f>+C19</f>
        <v>AMVJ/Mart. Zeehondjes</v>
      </c>
      <c r="E17" s="96"/>
      <c r="F17" s="92" t="str">
        <f>+C21</f>
        <v>Sp.Stad SAnnenas</v>
      </c>
      <c r="G17" s="96"/>
      <c r="H17" s="92" t="str">
        <f>+C23</f>
        <v>VHZ Spike</v>
      </c>
      <c r="I17" s="96"/>
      <c r="J17" s="92" t="s">
        <v>146</v>
      </c>
      <c r="K17" s="96"/>
      <c r="L17" s="92" t="s">
        <v>147</v>
      </c>
      <c r="M17" s="96"/>
      <c r="N17" s="92" t="s">
        <v>148</v>
      </c>
      <c r="O17" s="93"/>
      <c r="P17" s="92" t="s">
        <v>2</v>
      </c>
      <c r="Q17" s="96"/>
      <c r="R17" s="99" t="s">
        <v>3</v>
      </c>
      <c r="T17" s="21"/>
      <c r="U17" s="21"/>
      <c r="W17" s="20">
        <f>IF(AND(ISNA(W19),ISNA(W20)),"",IF(ISNA(W19),W20,W19))</f>
        <v>2</v>
      </c>
    </row>
    <row r="18" spans="2:32" ht="22.15" customHeight="1" thickBot="1">
      <c r="B18" s="100"/>
      <c r="C18" s="103"/>
      <c r="D18" s="97"/>
      <c r="E18" s="98"/>
      <c r="F18" s="97"/>
      <c r="G18" s="98"/>
      <c r="H18" s="97"/>
      <c r="I18" s="98"/>
      <c r="J18" s="97"/>
      <c r="K18" s="98"/>
      <c r="L18" s="97"/>
      <c r="M18" s="98"/>
      <c r="N18" s="94"/>
      <c r="O18" s="95"/>
      <c r="P18" s="97"/>
      <c r="Q18" s="98"/>
      <c r="R18" s="100"/>
    </row>
    <row r="19" spans="2:32" ht="22.15" customHeight="1">
      <c r="B19" s="86" t="s">
        <v>122</v>
      </c>
      <c r="C19" s="88" t="str">
        <f>IF(ISNA(VLOOKUP(B19,[1]teams!$B$1:$C$77,2,FALSE)),"",VLOOKUP(B19,[1]teams!$B$1:$C$77,2,FALSE))</f>
        <v>AMVJ/Mart. Zeehondjes</v>
      </c>
      <c r="D19" s="72"/>
      <c r="E19" s="12"/>
      <c r="F19" s="84">
        <v>4</v>
      </c>
      <c r="G19" s="7">
        <v>16</v>
      </c>
      <c r="H19" s="68">
        <f>AC19</f>
        <v>2</v>
      </c>
      <c r="I19" s="7">
        <v>-13</v>
      </c>
      <c r="J19" s="68" t="str">
        <f>AD19</f>
        <v/>
      </c>
      <c r="K19" s="7">
        <f>AD20</f>
        <v>0</v>
      </c>
      <c r="L19" s="68">
        <v>4</v>
      </c>
      <c r="M19" s="7">
        <v>32</v>
      </c>
      <c r="N19" s="68" t="str">
        <f>AF19</f>
        <v/>
      </c>
      <c r="O19" s="2">
        <f>AF20</f>
        <v>0</v>
      </c>
      <c r="P19" s="72">
        <f>IF(NOT(ISTEXT(D19)),D19) +IF(NOT(ISTEXT(F19)),F19)+IF(NOT(ISTEXT(H19)),H19) +IF(NOT(ISTEXT(J19)),J19)+IF(NOT(ISTEXT(L19)),L19) +IF(NOT(ISTEXT(N19)),N19)</f>
        <v>10</v>
      </c>
      <c r="Q19" s="9">
        <f>IF(AND(E19="",G19="",I19="",K19="",M19="",O19=""),"",E19+G19+I19+K19+M19+O19)</f>
        <v>35</v>
      </c>
      <c r="R19" s="74">
        <f>IF(T19,"",RANK(S19,S19:S30,0)+T19)</f>
        <v>2</v>
      </c>
      <c r="S19" s="20">
        <f>IF(C19="",-10000,IF(P19="","",-(RANK(P19,P19:P30,0)*1000-Q19)))</f>
        <v>-965</v>
      </c>
      <c r="T19" s="20" t="b">
        <f>IF(C19="",TRUE)</f>
        <v>0</v>
      </c>
      <c r="U19" s="20" t="e">
        <f>VLOOKUP(B19&amp;" "&amp;D16,[1]UITSLAGEN!$N$6:$O$113,2,FALSE)</f>
        <v>#N/A</v>
      </c>
      <c r="V19" s="20">
        <f>VLOOKUP(B19&amp;" "&amp;F16,[1]UITSLAGEN!$N$6:$O$113,2,FALSE)</f>
        <v>4</v>
      </c>
      <c r="W19" s="20" t="e">
        <f>VLOOKUP(B19&amp;" "&amp;H16,[1]UITSLAGEN!$N$6:$O$113,2,FALSE)</f>
        <v>#N/A</v>
      </c>
      <c r="X19" s="20" t="e">
        <f>VLOOKUP(B19&amp;" "&amp;J16,[1]UITSLAGEN!$N$6:$O$113,2,FALSE)</f>
        <v>#N/A</v>
      </c>
      <c r="Y19" s="20" t="e">
        <f>VLOOKUP(B19&amp;" "&amp;L16,[1]UITSLAGEN!$N$6:$O$113,2,FALSE)</f>
        <v>#N/A</v>
      </c>
      <c r="Z19" s="20" t="e">
        <f>VLOOKUP(B19&amp;" "&amp;N16,[1]UITSLAGEN!$N$6:$O$113,2,FALSE)</f>
        <v>#N/A</v>
      </c>
      <c r="AA19" s="20" t="str">
        <f t="shared" ref="AA19:AF19" si="1">IF(AND(ISNA(U19),ISNA(U20)),"",IF(ISNA(U19),0,U19)+IF(ISNA(U20),0,U20))</f>
        <v/>
      </c>
      <c r="AB19" s="20">
        <f t="shared" si="1"/>
        <v>8</v>
      </c>
      <c r="AC19" s="20">
        <f t="shared" si="1"/>
        <v>2</v>
      </c>
      <c r="AD19" s="20" t="str">
        <f t="shared" si="1"/>
        <v/>
      </c>
      <c r="AE19" s="20" t="str">
        <f t="shared" si="1"/>
        <v/>
      </c>
      <c r="AF19" s="20" t="str">
        <f t="shared" si="1"/>
        <v/>
      </c>
    </row>
    <row r="20" spans="2:32" ht="22.15" customHeight="1" thickBot="1">
      <c r="B20" s="87"/>
      <c r="C20" s="89"/>
      <c r="D20" s="101"/>
      <c r="E20" s="22"/>
      <c r="F20" s="85"/>
      <c r="G20" s="23"/>
      <c r="H20" s="69"/>
      <c r="I20" s="23"/>
      <c r="J20" s="69"/>
      <c r="K20" s="23"/>
      <c r="L20" s="69"/>
      <c r="M20" s="23"/>
      <c r="N20" s="69"/>
      <c r="O20" s="24"/>
      <c r="P20" s="73"/>
      <c r="Q20" s="25"/>
      <c r="R20" s="75"/>
      <c r="U20" s="20" t="e">
        <f>VLOOKUP(D16&amp;" "&amp;B19,[1]UITSLAGEN!$N$6:$Q$113,4,FALSE)</f>
        <v>#N/A</v>
      </c>
      <c r="V20" s="20">
        <f>VLOOKUP(F16&amp;" "&amp;B19,[1]UITSLAGEN!$N$6:$Q$113,4,FALSE)</f>
        <v>4</v>
      </c>
      <c r="W20" s="20">
        <f>VLOOKUP(H16&amp;" "&amp;B19,[1]UITSLAGEN!$N$6:$Q$113,4,FALSE)</f>
        <v>2</v>
      </c>
      <c r="X20" s="20" t="e">
        <f>VLOOKUP(J16&amp;" "&amp;B19,[1]UITSLAGEN!$N$6:$Q$113,4,FALSE)</f>
        <v>#N/A</v>
      </c>
      <c r="Y20" s="20" t="e">
        <f>VLOOKUP(L16&amp;" "&amp;B19,[1]UITSLAGEN!$N$6:$Q$113,4,FALSE)</f>
        <v>#N/A</v>
      </c>
      <c r="Z20" s="20" t="e">
        <f>VLOOKUP(N16&amp;" "&amp;B19,[1]UITSLAGEN!$N$6:$Q$113,4,FALSE)</f>
        <v>#N/A</v>
      </c>
      <c r="AB20" s="20">
        <f>IF(AND(ISNA(V19),ISNA(V20)),0,IF(ISNA(V20),0,-VLOOKUP(F16&amp;" "&amp;B19,[1]UITSLAGEN!$N$6:$S$113,5,FALSE))+IF(ISNA(V19),0,VLOOKUP(B19&amp;" "&amp;F16,[1]UITSLAGEN!$N$6:$S$113,5,FALSE)))</f>
        <v>38</v>
      </c>
      <c r="AC20" s="20">
        <f>IF(AND(ISNA(W19),ISNA(W20)),0,IF(ISNA(W20),0,-VLOOKUP(H16&amp;" "&amp;B19,[1]UITSLAGEN!$N$6:$S$113,5,FALSE))+IF(ISNA(W19),0,VLOOKUP(B19&amp;" "&amp;H16,[1]UITSLAGEN!$N$6:$S$113,5,FALSE)))</f>
        <v>-13</v>
      </c>
      <c r="AD20" s="20">
        <f>IF(AND(ISNA(X19),ISNA(X20)),0,IF(ISNA(X20),0,-VLOOKUP(J16&amp;" "&amp;B19,[1]UITSLAGEN!$N$6:$S$113,5,FALSE))+IF(ISNA(X19),0,VLOOKUP(B19&amp;" "&amp;J16,[1]UITSLAGEN!$N$6:$S$113,5,FALSE)))</f>
        <v>0</v>
      </c>
      <c r="AE20" s="20">
        <f>IF(AND(ISNA(Y19),ISNA(Y20)),0,IF(ISNA(Y20),0,-VLOOKUP(L16&amp;" "&amp;B19,[1]UITSLAGEN!$N$6:$S$113,5,FALSE))+IF(ISNA(Y19),0,VLOOKUP(B19&amp;" "&amp;L16,[1]UITSLAGEN!$N$6:$S$113,5,FALSE)))</f>
        <v>0</v>
      </c>
      <c r="AF20" s="20">
        <f>IF(AND(ISNA(Z19),ISNA(Z20)),0,IF(ISNA(Z20),0,-VLOOKUP(N16&amp;" "&amp;B19,[1]UITSLAGEN!$N$6:$S$113,5,FALSE))+IF(ISNA(Z19),0,VLOOKUP(B19&amp;" "&amp;N16,[1]UITSLAGEN!$N$6:$S$113,5,FALSE)))</f>
        <v>0</v>
      </c>
    </row>
    <row r="21" spans="2:32" ht="22.15" customHeight="1">
      <c r="B21" s="86" t="s">
        <v>123</v>
      </c>
      <c r="C21" s="88" t="str">
        <f>IF(ISNA(VLOOKUP(B21,[1]teams!$B$1:$C$77,2,FALSE)),"",VLOOKUP(B21,[1]teams!$B$1:$C$77,2,FALSE))</f>
        <v>Sp.Stad SAnnenas</v>
      </c>
      <c r="D21" s="82">
        <f>AA21</f>
        <v>0</v>
      </c>
      <c r="E21" s="11">
        <f>AA22</f>
        <v>-38</v>
      </c>
      <c r="F21" s="90"/>
      <c r="G21" s="6"/>
      <c r="H21" s="68">
        <f>AC21</f>
        <v>0</v>
      </c>
      <c r="I21" s="3">
        <f>AC22</f>
        <v>-59</v>
      </c>
      <c r="J21" s="68">
        <v>0</v>
      </c>
      <c r="K21" s="3">
        <f>AD22</f>
        <v>0</v>
      </c>
      <c r="L21" s="68" t="str">
        <f>AE21</f>
        <v/>
      </c>
      <c r="M21" s="7">
        <f>AE22</f>
        <v>0</v>
      </c>
      <c r="N21" s="68">
        <v>0</v>
      </c>
      <c r="O21" s="2">
        <f>AF22</f>
        <v>0</v>
      </c>
      <c r="P21" s="72">
        <f>IF(NOT(ISTEXT(D21)),D21) +IF(NOT(ISTEXT(F21)),F21)+IF(NOT(ISTEXT(H21)),H21) +IF(NOT(ISTEXT(J21)),J21)+IF(NOT(ISTEXT(L21)),L21) +IF(NOT(ISTEXT(N21)),N21)</f>
        <v>0</v>
      </c>
      <c r="Q21" s="9">
        <f>IF(AND(E21="",G21="",I21="",K21="",M21="",O21=""),"",E21+G21+I21+K21+M21+O21)</f>
        <v>-97</v>
      </c>
      <c r="R21" s="74">
        <f>IF(T21,"",RANK(S21,S19:S30,0)+T21)</f>
        <v>3</v>
      </c>
      <c r="S21" s="20">
        <f>IF(C21="",-10000,IF(P21="","",-(RANK(P21,P19:P30,0)*1000-Q21)))</f>
        <v>-3097</v>
      </c>
      <c r="T21" s="20" t="b">
        <f>IF(C21="",TRUE)</f>
        <v>0</v>
      </c>
      <c r="U21" s="20">
        <f>VLOOKUP(B21&amp;" "&amp;D16,[1]UITSLAGEN!$N$6:$O$113,2,FALSE)</f>
        <v>0</v>
      </c>
      <c r="V21" s="20" t="e">
        <f>VLOOKUP(B21&amp;" "&amp;F16,[1]UITSLAGEN!$N$6:$O$113,2,FALSE)</f>
        <v>#N/A</v>
      </c>
      <c r="W21" s="20">
        <f>VLOOKUP(B21&amp;" "&amp;H16,[1]UITSLAGEN!$N$6:$O$113,2,FALSE)</f>
        <v>0</v>
      </c>
      <c r="X21" s="20" t="e">
        <f>VLOOKUP(B21&amp;" "&amp;J16,[1]UITSLAGEN!$N$6:$O$113,2,FALSE)</f>
        <v>#N/A</v>
      </c>
      <c r="Y21" s="20" t="e">
        <f>VLOOKUP(B21&amp;" "&amp;L16,[1]UITSLAGEN!$N$6:$O$113,2,FALSE)</f>
        <v>#N/A</v>
      </c>
      <c r="Z21" s="20" t="e">
        <f>VLOOKUP(B21&amp;" "&amp;N16,[1]UITSLAGEN!$N$6:$O$113,2,FALSE)</f>
        <v>#N/A</v>
      </c>
      <c r="AA21" s="20">
        <f>IF(AND(ISNA(U21),ISNA(U22)),"",IF(ISNA(U21),0,U21)+IF(ISNA(U22),0,U22))</f>
        <v>0</v>
      </c>
      <c r="AC21" s="20">
        <f>IF(AND(ISNA(W21),ISNA(W22)),"",IF(ISNA(W21),0,W21)+IF(ISNA(W22),0,W22))</f>
        <v>0</v>
      </c>
      <c r="AD21" s="20" t="str">
        <f>IF(AND(ISNA(X21),ISNA(X22)),"",IF(ISNA(X21),0,X21)+IF(ISNA(X22),0,X22))</f>
        <v/>
      </c>
      <c r="AE21" s="20" t="str">
        <f>IF(AND(ISNA(Y21),ISNA(Y22)),"",IF(ISNA(Y21),0,Y21)+IF(ISNA(Y22),0,Y22))</f>
        <v/>
      </c>
      <c r="AF21" s="20" t="str">
        <f>IF(AND(ISNA(Z21),ISNA(Z22)),"",IF(ISNA(Z21),0,Z21)+IF(ISNA(Z22),0,Z22))</f>
        <v/>
      </c>
    </row>
    <row r="22" spans="2:32" ht="22.15" customHeight="1" thickBot="1">
      <c r="B22" s="87"/>
      <c r="C22" s="89"/>
      <c r="D22" s="83"/>
      <c r="E22" s="26"/>
      <c r="F22" s="91"/>
      <c r="G22" s="27"/>
      <c r="H22" s="69"/>
      <c r="I22" s="23"/>
      <c r="J22" s="69"/>
      <c r="K22" s="23"/>
      <c r="L22" s="69"/>
      <c r="M22" s="23"/>
      <c r="N22" s="69"/>
      <c r="O22" s="24"/>
      <c r="P22" s="73"/>
      <c r="Q22" s="25"/>
      <c r="R22" s="75"/>
      <c r="U22" s="20">
        <f>VLOOKUP(D16&amp;" "&amp;B21,[1]UITSLAGEN!$N$6:$Q$113,4,FALSE)</f>
        <v>0</v>
      </c>
      <c r="V22" s="20" t="e">
        <f>VLOOKUP(F16&amp;" "&amp;B21,[1]UITSLAGEN!$N$6:$Q$113,4,FALSE)</f>
        <v>#N/A</v>
      </c>
      <c r="W22" s="20">
        <f>VLOOKUP(H16&amp;" "&amp;B21,[1]UITSLAGEN!$N$6:$Q$113,4,FALSE)</f>
        <v>0</v>
      </c>
      <c r="X22" s="20" t="e">
        <f>VLOOKUP(J16&amp;" "&amp;B21,[1]UITSLAGEN!$N$6:$Q$113,4,FALSE)</f>
        <v>#N/A</v>
      </c>
      <c r="Y22" s="20" t="e">
        <f>VLOOKUP(L16&amp;" "&amp;B21,[1]UITSLAGEN!$N$6:$Q$113,4,FALSE)</f>
        <v>#N/A</v>
      </c>
      <c r="Z22" s="20" t="e">
        <f>VLOOKUP(N16&amp;" "&amp;B21,[1]UITSLAGEN!$N$6:$Q$113,4,FALSE)</f>
        <v>#N/A</v>
      </c>
      <c r="AA22" s="20">
        <f>IF(AND(ISNA(U21),ISNA(U22)),0,IF(ISNA(U22),0,-VLOOKUP(D16&amp;" "&amp;B21,[1]UITSLAGEN!$N$6:$S$113,5,FALSE))+IF(ISNA(U21),0,VLOOKUP(B21&amp;" "&amp;D16,[1]UITSLAGEN!$N$6:$S$113,5,FALSE)))</f>
        <v>-38</v>
      </c>
      <c r="AC22" s="20">
        <f>IF(AND(ISNA(W21),ISNA(W22)),0,IF(ISNA(W22),0,-VLOOKUP(H16&amp;" "&amp;B21,[1]UITSLAGEN!$N$6:$S$113,5,FALSE))+IF(ISNA(W21),0,VLOOKUP(B21&amp;" "&amp;H16,[1]UITSLAGEN!$N$6:$S$113,5,FALSE)))</f>
        <v>-59</v>
      </c>
      <c r="AD22" s="20">
        <f>IF(AND(ISNA(X21),ISNA(X22)),0,IF(ISNA(X22),0,-VLOOKUP(J16&amp;" "&amp;B21,[1]UITSLAGEN!$N$6:$S$113,5,FALSE))+IF(ISNA(X21),0,VLOOKUP(B21&amp;" "&amp;J16,[1]UITSLAGEN!$N$6:$S$113,5,FALSE)))</f>
        <v>0</v>
      </c>
      <c r="AE22" s="20">
        <f>IF(AND(ISNA(Y21),ISNA(Y22)),0,IF(ISNA(Y22),0,-VLOOKUP(L16&amp;" "&amp;B21,[1]UITSLAGEN!$N$6:$S$113,5,FALSE))+IF(ISNA(Y21),0,VLOOKUP(B21&amp;" "&amp;L16,[1]UITSLAGEN!$N$6:$S$113,5,FALSE)))</f>
        <v>0</v>
      </c>
      <c r="AF22" s="20">
        <f>IF(AND(ISNA(Z21),ISNA(Z22)),0,IF(ISNA(Z22),0,-VLOOKUP(N16&amp;" "&amp;B21,[1]UITSLAGEN!$N$6:$S$113,5,FALSE))+IF(ISNA(Z21),0,VLOOKUP(B21&amp;" "&amp;N16,[1]UITSLAGEN!$N$6:$S$113,5,FALSE)))</f>
        <v>0</v>
      </c>
    </row>
    <row r="23" spans="2:32" ht="22.15" customHeight="1">
      <c r="B23" s="86" t="s">
        <v>124</v>
      </c>
      <c r="C23" s="88" t="str">
        <f>IF(ISNA(VLOOKUP(B23,[1]teams!$B$1:$C$77,2,FALSE)),"",VLOOKUP(B23,[1]teams!$B$1:$C$77,2,FALSE))</f>
        <v>VHZ Spike</v>
      </c>
      <c r="D23" s="82">
        <f>AA23</f>
        <v>2</v>
      </c>
      <c r="E23" s="11">
        <f>AA24</f>
        <v>13</v>
      </c>
      <c r="F23" s="84">
        <v>4</v>
      </c>
      <c r="G23" s="7">
        <v>30</v>
      </c>
      <c r="H23" s="70"/>
      <c r="I23" s="13"/>
      <c r="J23" s="68" t="str">
        <f>AD23</f>
        <v/>
      </c>
      <c r="K23" s="7">
        <f>AD24</f>
        <v>0</v>
      </c>
      <c r="L23" s="68">
        <v>4</v>
      </c>
      <c r="M23" s="7">
        <v>29</v>
      </c>
      <c r="N23" s="68" t="str">
        <f>AF23</f>
        <v/>
      </c>
      <c r="O23" s="2">
        <f>AF24</f>
        <v>0</v>
      </c>
      <c r="P23" s="72">
        <f>IF(NOT(ISTEXT(D23)),D23) +IF(NOT(ISTEXT(F23)),F23)+IF(NOT(ISTEXT(H23)),H23) +IF(NOT(ISTEXT(J23)),J23)+IF(NOT(ISTEXT(L23)),L23) +IF(NOT(ISTEXT(N23)),N23)</f>
        <v>10</v>
      </c>
      <c r="Q23" s="9">
        <f>IF(AND(E23="",G23="",I23="",K23="",M23="",O23=""),"",E23+G23+I23+K23+M23+O23)</f>
        <v>72</v>
      </c>
      <c r="R23" s="74">
        <f>IF(T23,"",RANK(S23,S19:S30,0)+T23)</f>
        <v>1</v>
      </c>
      <c r="S23" s="20">
        <f>IF(C23="",-10000,IF(P23="","",-(RANK(P23,P19:P30,0)*1000-Q23)))</f>
        <v>-928</v>
      </c>
      <c r="T23" s="20" t="b">
        <f>IF(C23="",TRUE)</f>
        <v>0</v>
      </c>
      <c r="U23" s="20">
        <f>VLOOKUP(B23&amp;" "&amp;D16,[1]UITSLAGEN!$N$6:$O$113,2,FALSE)</f>
        <v>2</v>
      </c>
      <c r="V23" s="20">
        <f>VLOOKUP(B23&amp;" "&amp;F16,[1]UITSLAGEN!$N$6:$O$113,2,FALSE)</f>
        <v>4</v>
      </c>
      <c r="W23" s="20" t="e">
        <f>VLOOKUP(B23&amp;" "&amp;H16,[1]UITSLAGEN!$N$6:$O$113,2,FALSE)</f>
        <v>#N/A</v>
      </c>
      <c r="X23" s="20" t="e">
        <f>VLOOKUP(B23&amp;" "&amp;J16,[1]UITSLAGEN!$N$6:$O$113,2,FALSE)</f>
        <v>#N/A</v>
      </c>
      <c r="Y23" s="20" t="e">
        <f>VLOOKUP(B23&amp;" "&amp;L16,[1]UITSLAGEN!$N$6:$O$113,2,FALSE)</f>
        <v>#N/A</v>
      </c>
      <c r="Z23" s="20" t="e">
        <f>VLOOKUP(B23&amp;" "&amp;N16,[1]UITSLAGEN!$N$6:$O$113,2,FALSE)</f>
        <v>#N/A</v>
      </c>
      <c r="AA23" s="20">
        <f>IF(AND(ISNA(U23),ISNA(U24)),"",IF(ISNA(U23),0,U23)+IF(ISNA(U24),0,U24))</f>
        <v>2</v>
      </c>
      <c r="AB23" s="20">
        <f>IF(AND(ISNA(V23),ISNA(V24)),"",IF(ISNA(V23),0,V23)+IF(ISNA(V24),0,V24))</f>
        <v>8</v>
      </c>
      <c r="AD23" s="20" t="str">
        <f>IF(AND(ISNA(X23),ISNA(X24)),"",IF(ISNA(X23),0,X23)+IF(ISNA(X24),0,X24))</f>
        <v/>
      </c>
      <c r="AE23" s="20" t="str">
        <f>IF(AND(ISNA(Y23),ISNA(Y24)),"",IF(ISNA(Y23),0,Y23)+IF(ISNA(Y24),0,Y24))</f>
        <v/>
      </c>
      <c r="AF23" s="20" t="str">
        <f>IF(AND(ISNA(Z23),ISNA(Z24)),"",IF(ISNA(Z23),0,Z23)+IF(ISNA(Z24),0,Z24))</f>
        <v/>
      </c>
    </row>
    <row r="24" spans="2:32" ht="22.15" customHeight="1" thickBot="1">
      <c r="B24" s="87"/>
      <c r="C24" s="89"/>
      <c r="D24" s="83"/>
      <c r="E24" s="26"/>
      <c r="F24" s="85"/>
      <c r="G24" s="23"/>
      <c r="H24" s="77"/>
      <c r="I24" s="27"/>
      <c r="J24" s="69"/>
      <c r="K24" s="23"/>
      <c r="L24" s="69"/>
      <c r="M24" s="23"/>
      <c r="N24" s="69"/>
      <c r="O24" s="24"/>
      <c r="P24" s="73"/>
      <c r="Q24" s="28"/>
      <c r="R24" s="75"/>
      <c r="U24" s="20" t="e">
        <f>VLOOKUP(D16&amp;" "&amp;B23,[1]UITSLAGEN!$N$6:$Q$113,4,FALSE)</f>
        <v>#N/A</v>
      </c>
      <c r="V24" s="20">
        <f>VLOOKUP(F16&amp;" "&amp;B23,[1]UITSLAGEN!$N$6:$Q$113,4,FALSE)</f>
        <v>4</v>
      </c>
      <c r="W24" s="20" t="e">
        <f>VLOOKUP(H16&amp;" "&amp;B23,[1]UITSLAGEN!$N$6:$Q$113,4,FALSE)</f>
        <v>#N/A</v>
      </c>
      <c r="X24" s="20" t="e">
        <f>VLOOKUP(J16&amp;" "&amp;B23,[1]UITSLAGEN!$N$6:$Q$113,4,FALSE)</f>
        <v>#N/A</v>
      </c>
      <c r="Y24" s="20" t="e">
        <f>VLOOKUP(L16&amp;" "&amp;B23,[1]UITSLAGEN!$N$6:$Q$113,4,FALSE)</f>
        <v>#N/A</v>
      </c>
      <c r="Z24" s="20" t="e">
        <f>VLOOKUP(N16&amp;" "&amp;B23,[1]UITSLAGEN!$N$6:$Q$113,4,FALSE)</f>
        <v>#N/A</v>
      </c>
      <c r="AA24" s="20">
        <f>IF(AND(ISNA(U23),ISNA(U24)),0,IF(ISNA(U24),0,-VLOOKUP(D16&amp;" "&amp;B23,[1]UITSLAGEN!$N$6:$S$113,5,FALSE))+IF(ISNA(U23),0,VLOOKUP(B23&amp;" "&amp;D16,[1]UITSLAGEN!$N$6:$S$113,5,FALSE)))</f>
        <v>13</v>
      </c>
      <c r="AB24" s="20">
        <f>IF(AND(ISNA(V23),ISNA(V24)),0,IF(ISNA(V24),0,-VLOOKUP(F16&amp;" "&amp;B23,[1]UITSLAGEN!$N$6:$S$113,5,FALSE))+IF(ISNA(V23),0,VLOOKUP(B23&amp;" "&amp;F16,[1]UITSLAGEN!$N$6:$S$113,5,FALSE)))</f>
        <v>59</v>
      </c>
      <c r="AD24" s="20">
        <f>IF(AND(ISNA(X23),ISNA(X24)),0,IF(ISNA(X24),0,-VLOOKUP(J16&amp;" "&amp;B23,[1]UITSLAGEN!$N$6:$S$113,5,FALSE))+IF(ISNA(X23),0,VLOOKUP(B23&amp;" "&amp;J16,[1]UITSLAGEN!$N$6:$S$113,5,FALSE)))</f>
        <v>0</v>
      </c>
      <c r="AE24" s="20">
        <f>IF(AND(ISNA(Y23),ISNA(Y24)),0,IF(ISNA(Y24),0,-VLOOKUP(L16&amp;" "&amp;B23,[1]UITSLAGEN!$N$6:$S$113,5,FALSE))+IF(ISNA(Y23),0,VLOOKUP(B23&amp;" "&amp;L16,[1]UITSLAGEN!$N$6:$S$113,5,FALSE)))</f>
        <v>0</v>
      </c>
      <c r="AF24" s="20">
        <f>IF(AND(ISNA(Z23),ISNA(Z24)),0,IF(ISNA(Z24),0,-VLOOKUP(N16&amp;" "&amp;B23,[1]UITSLAGEN!$N$6:$S$113,5,FALSE))+IF(ISNA(Z23),0,VLOOKUP(B23&amp;" "&amp;N16,[1]UITSLAGEN!$N$6:$S$113,5,FALSE)))</f>
        <v>0</v>
      </c>
    </row>
    <row r="25" spans="2:32" ht="22.15" customHeight="1">
      <c r="B25" s="78" t="s">
        <v>125</v>
      </c>
      <c r="C25" s="88" t="str">
        <f>IF(ISNA(VLOOKUP(B25,[1]teams!$B$1:$C$77,2,FALSE)),"",VLOOKUP(B25,[1]teams!$B$1:$C$77,2,FALSE))</f>
        <v/>
      </c>
      <c r="D25" s="82" t="str">
        <f>AA25</f>
        <v/>
      </c>
      <c r="E25" s="11">
        <f>AA26</f>
        <v>0</v>
      </c>
      <c r="F25" s="84" t="str">
        <f>AB25</f>
        <v/>
      </c>
      <c r="G25" s="7">
        <f>AB26</f>
        <v>0</v>
      </c>
      <c r="H25" s="68" t="str">
        <f>AC25</f>
        <v/>
      </c>
      <c r="I25" s="3">
        <f>AC26</f>
        <v>0</v>
      </c>
      <c r="J25" s="90"/>
      <c r="K25" s="6"/>
      <c r="L25" s="68" t="str">
        <f>AE25</f>
        <v/>
      </c>
      <c r="M25" s="7">
        <f>AE26</f>
        <v>0</v>
      </c>
      <c r="N25" s="68" t="str">
        <f>AF25</f>
        <v/>
      </c>
      <c r="O25" s="2">
        <f>AF26</f>
        <v>0</v>
      </c>
      <c r="P25" s="72">
        <f>IF(NOT(ISTEXT(D25)),D25) +IF(NOT(ISTEXT(F25)),F25)+IF(NOT(ISTEXT(H25)),H25) +IF(NOT(ISTEXT(J25)),J25)+IF(NOT(ISTEXT(L25)),L25) +IF(NOT(ISTEXT(N25)),N25)</f>
        <v>0</v>
      </c>
      <c r="Q25" s="9">
        <f>IF(AND(E25="",G25="",I25="",K25="",M25="",O25=""),"",E25+G25+I25+K25+M25+O25)</f>
        <v>0</v>
      </c>
      <c r="R25" s="74" t="str">
        <f>IF(T25,"",RANK(S25,S19:S30,0)+T25)</f>
        <v/>
      </c>
      <c r="S25" s="20">
        <f>IF(C25="",-10000,IF(P25="","",-(RANK(P25,P19:P30,0)*1000-Q25)))</f>
        <v>-10000</v>
      </c>
      <c r="T25" s="20" t="b">
        <f>IF(C25="",TRUE)</f>
        <v>1</v>
      </c>
      <c r="U25" s="20" t="e">
        <f>VLOOKUP(B25&amp;" "&amp;D16,[1]UITSLAGEN!$N$6:$O$113,2,FALSE)</f>
        <v>#N/A</v>
      </c>
      <c r="V25" s="20" t="e">
        <f>VLOOKUP(B25&amp;" "&amp;F16,[1]UITSLAGEN!$N$6:$O$113,2,FALSE)</f>
        <v>#N/A</v>
      </c>
      <c r="W25" s="20" t="e">
        <f>VLOOKUP(B25&amp;" "&amp;H16,[1]UITSLAGEN!$N$6:$O$113,2,FALSE)</f>
        <v>#N/A</v>
      </c>
      <c r="X25" s="20" t="e">
        <f>VLOOKUP(B25&amp;" "&amp;J16,[1]UITSLAGEN!$N$6:$O$113,2,FALSE)</f>
        <v>#N/A</v>
      </c>
      <c r="Y25" s="20" t="e">
        <f>VLOOKUP(B25&amp;" "&amp;L16,[1]UITSLAGEN!$N$6:$O$113,2,FALSE)</f>
        <v>#N/A</v>
      </c>
      <c r="Z25" s="20" t="e">
        <f>VLOOKUP(B25&amp;" "&amp;N16,[1]UITSLAGEN!$N$6:$O$113,2,FALSE)</f>
        <v>#N/A</v>
      </c>
      <c r="AA25" s="20" t="str">
        <f>IF(AND(ISNA(U25),ISNA(U26)),"",IF(ISNA(U25),0,U25)+IF(ISNA(U26),0,U26))</f>
        <v/>
      </c>
      <c r="AB25" s="20" t="str">
        <f>IF(AND(ISNA(V25),ISNA(V26)),"",IF(ISNA(V25),0,V25)+IF(ISNA(V26),0,V26))</f>
        <v/>
      </c>
      <c r="AC25" s="20" t="str">
        <f>IF(AND(ISNA(W25),ISNA(W26)),"",IF(ISNA(W25),0,W25)+IF(ISNA(W26),0,W26))</f>
        <v/>
      </c>
      <c r="AE25" s="20" t="str">
        <f>IF(AND(ISNA(Y25),ISNA(Y26)),"",IF(ISNA(Y25),0,Y25)+IF(ISNA(Y26),0,Y26))</f>
        <v/>
      </c>
      <c r="AF25" s="20" t="str">
        <f>IF(AND(ISNA(Z25),ISNA(Z26)),"",IF(ISNA(Z25),0,Z25)+IF(ISNA(Z26),0,Z26))</f>
        <v/>
      </c>
    </row>
    <row r="26" spans="2:32" ht="22.15" customHeight="1" thickBot="1">
      <c r="B26" s="79"/>
      <c r="C26" s="89"/>
      <c r="D26" s="83"/>
      <c r="E26" s="26"/>
      <c r="F26" s="85"/>
      <c r="G26" s="23"/>
      <c r="H26" s="69"/>
      <c r="I26" s="26"/>
      <c r="J26" s="91"/>
      <c r="K26" s="27"/>
      <c r="L26" s="69"/>
      <c r="M26" s="23"/>
      <c r="N26" s="69"/>
      <c r="O26" s="24"/>
      <c r="P26" s="73"/>
      <c r="Q26" s="25"/>
      <c r="R26" s="75"/>
      <c r="U26" s="20" t="e">
        <f>VLOOKUP(D16&amp;" "&amp;B25,[1]UITSLAGEN!$N$6:$Q$113,4,FALSE)</f>
        <v>#N/A</v>
      </c>
      <c r="V26" s="20" t="e">
        <f>VLOOKUP(F16&amp;" "&amp;B25,[1]UITSLAGEN!$N$6:$Q$113,4,FALSE)</f>
        <v>#N/A</v>
      </c>
      <c r="W26" s="20" t="e">
        <f>VLOOKUP(H16&amp;" "&amp;B25,[1]UITSLAGEN!$N$6:$Q$113,4,FALSE)</f>
        <v>#N/A</v>
      </c>
      <c r="X26" s="20" t="e">
        <f>VLOOKUP(J16&amp;" "&amp;B25,[1]UITSLAGEN!$N$6:$Q$113,4,FALSE)</f>
        <v>#N/A</v>
      </c>
      <c r="Y26" s="20" t="e">
        <f>VLOOKUP(L16&amp;" "&amp;B25,[1]UITSLAGEN!$N$6:$Q$113,4,FALSE)</f>
        <v>#N/A</v>
      </c>
      <c r="Z26" s="20" t="e">
        <f>VLOOKUP(N16&amp;" "&amp;B25,[1]UITSLAGEN!$N$6:$Q$113,4,FALSE)</f>
        <v>#N/A</v>
      </c>
      <c r="AA26" s="20">
        <f>IF(AND(ISNA(U25),ISNA(U26)),0,IF(ISNA(U26),0,-VLOOKUP(D16&amp;" "&amp;B25,[1]UITSLAGEN!$N$6:$S$113,5,FALSE))+IF(ISNA(U25),0,VLOOKUP(B25&amp;" "&amp;D16,[1]UITSLAGEN!$N$6:$S$113,5,FALSE)))</f>
        <v>0</v>
      </c>
      <c r="AB26" s="20">
        <f>IF(AND(ISNA(V25),ISNA(V26)),0,IF(ISNA(V26),0,-VLOOKUP(F16&amp;" "&amp;B25,[1]UITSLAGEN!$N$6:$S$113,5,FALSE))+IF(ISNA(V25),0,VLOOKUP(B25&amp;" "&amp;F16,[1]UITSLAGEN!$N$6:$S$113,5,FALSE)))</f>
        <v>0</v>
      </c>
      <c r="AC26" s="20">
        <f>IF(AND(ISNA(W25),ISNA(W26)),0,IF(ISNA(W26),0,-VLOOKUP(H16&amp;" "&amp;B25,[1]UITSLAGEN!$N$6:$S$113,5,FALSE))+IF(ISNA(W25),0,VLOOKUP(B25&amp;" "&amp;H16,[1]UITSLAGEN!$N$6:$S$113,5,FALSE)))</f>
        <v>0</v>
      </c>
      <c r="AE26" s="20">
        <f>IF(AND(ISNA(Y25),ISNA(Y26)),0,IF(ISNA(Y26),0,-VLOOKUP(L16&amp;" "&amp;B25,[1]UITSLAGEN!$N$6:$S$113,5,FALSE))+IF(ISNA(Y25),0,VLOOKUP(B25&amp;" "&amp;L16,[1]UITSLAGEN!$N$6:$S$113,5,FALSE)))</f>
        <v>0</v>
      </c>
      <c r="AF26" s="20">
        <f>IF(AND(ISNA(Z25),ISNA(Z26)),0,IF(ISNA(Z26),0,-VLOOKUP(N16&amp;" "&amp;B25,[1]UITSLAGEN!$N$6:$S$113,5,FALSE))+IF(ISNA(Z25),0,VLOOKUP(B25&amp;" "&amp;N16,[1]UITSLAGEN!$N$6:$S$113,5,FALSE)))</f>
        <v>0</v>
      </c>
    </row>
    <row r="27" spans="2:32" ht="22.15" customHeight="1">
      <c r="B27" s="86" t="s">
        <v>126</v>
      </c>
      <c r="C27" s="88" t="str">
        <f>IF(ISNA(VLOOKUP(B27,[1]teams!$B$1:$C$77,2,FALSE)),"",VLOOKUP(B27,[1]teams!$B$1:$C$77,2,FALSE))</f>
        <v/>
      </c>
      <c r="D27" s="82" t="str">
        <f>AA27</f>
        <v/>
      </c>
      <c r="E27" s="11">
        <f>AA28</f>
        <v>0</v>
      </c>
      <c r="F27" s="84" t="str">
        <f>AB27</f>
        <v/>
      </c>
      <c r="G27" s="7">
        <f>AB28</f>
        <v>0</v>
      </c>
      <c r="H27" s="68" t="str">
        <f>AC27</f>
        <v/>
      </c>
      <c r="I27" s="3">
        <f>AC28</f>
        <v>0</v>
      </c>
      <c r="J27" s="68" t="str">
        <f>AD27</f>
        <v/>
      </c>
      <c r="K27" s="7">
        <f>AD28</f>
        <v>0</v>
      </c>
      <c r="L27" s="76"/>
      <c r="M27" s="6"/>
      <c r="N27" s="68" t="str">
        <f>AF27</f>
        <v/>
      </c>
      <c r="O27" s="2">
        <f>AF28</f>
        <v>0</v>
      </c>
      <c r="P27" s="72">
        <f>IF(NOT(ISTEXT(D27)),D27) +IF(NOT(ISTEXT(F27)),F27)+IF(NOT(ISTEXT(H27)),H27) +IF(NOT(ISTEXT(J27)),J27)+IF(NOT(ISTEXT(L27)),L27) +IF(NOT(ISTEXT(N27)),N27)</f>
        <v>0</v>
      </c>
      <c r="Q27" s="9">
        <f>IF(AND(E27="",G27="",I27="",K27="",M27="",O27=""),"",E27+G27+I27+K27+M27+O27)</f>
        <v>0</v>
      </c>
      <c r="R27" s="74" t="str">
        <f>IF(T27,"",RANK(S27,S19:S30,0)+T27)</f>
        <v/>
      </c>
      <c r="S27" s="20">
        <f>IF(C27="",-10000,IF(P27="","",-(RANK(P27,P19:P30,0)*1000-Q27)))</f>
        <v>-10000</v>
      </c>
      <c r="T27" s="20" t="b">
        <f>IF(C27="",TRUE)</f>
        <v>1</v>
      </c>
      <c r="U27" s="20" t="e">
        <f>VLOOKUP(B27&amp;" "&amp;D16,[1]UITSLAGEN!$N$6:$O$113,2,FALSE)</f>
        <v>#N/A</v>
      </c>
      <c r="V27" s="20" t="e">
        <f>VLOOKUP(B27&amp;" "&amp;F16,[1]UITSLAGEN!$N$6:$O$113,2,FALSE)</f>
        <v>#N/A</v>
      </c>
      <c r="W27" s="20" t="e">
        <f>VLOOKUP(B27&amp;" "&amp;H16,[1]UITSLAGEN!$N$6:$O$113,2,FALSE)</f>
        <v>#N/A</v>
      </c>
      <c r="X27" s="20" t="e">
        <f>VLOOKUP(B27&amp;" "&amp;J16,[1]UITSLAGEN!$N$6:$O$113,2,FALSE)</f>
        <v>#N/A</v>
      </c>
      <c r="Y27" s="20" t="e">
        <f>VLOOKUP(B27&amp;" "&amp;L16,[1]UITSLAGEN!$N$6:$O$113,2,FALSE)</f>
        <v>#N/A</v>
      </c>
      <c r="Z27" s="20" t="e">
        <f>VLOOKUP(B27&amp;" "&amp;N16,[1]UITSLAGEN!$N$6:$O$113,2,FALSE)</f>
        <v>#N/A</v>
      </c>
      <c r="AA27" s="20" t="str">
        <f>IF(AND(ISNA(U27),ISNA(U28)),"",IF(ISNA(U27),0,U27)+IF(ISNA(U28),0,U28))</f>
        <v/>
      </c>
      <c r="AB27" s="20" t="str">
        <f>IF(AND(ISNA(V27),ISNA(V28)),"",IF(ISNA(V27),0,V27)+IF(ISNA(V28),0,V28))</f>
        <v/>
      </c>
      <c r="AC27" s="20" t="str">
        <f>IF(AND(ISNA(W27),ISNA(W28)),"",IF(ISNA(W27),0,W27)+IF(ISNA(W28),0,W28))</f>
        <v/>
      </c>
      <c r="AD27" s="20" t="str">
        <f>IF(AND(ISNA(X27),ISNA(X28)),"",IF(ISNA(X27),0,X27)+IF(ISNA(X28),0,X28))</f>
        <v/>
      </c>
      <c r="AF27" s="20" t="str">
        <f>IF(AND(ISNA(Z27),ISNA(Z28)),"",IF(ISNA(Z27),0,Z27)+IF(ISNA(Z28),0,Z28))</f>
        <v/>
      </c>
    </row>
    <row r="28" spans="2:32" ht="22.15" customHeight="1" thickBot="1">
      <c r="B28" s="87"/>
      <c r="C28" s="89"/>
      <c r="D28" s="83"/>
      <c r="E28" s="26"/>
      <c r="F28" s="85"/>
      <c r="G28" s="23"/>
      <c r="H28" s="69"/>
      <c r="I28" s="26"/>
      <c r="J28" s="69"/>
      <c r="K28" s="23"/>
      <c r="L28" s="77"/>
      <c r="M28" s="27"/>
      <c r="N28" s="69"/>
      <c r="O28" s="24"/>
      <c r="P28" s="73"/>
      <c r="Q28" s="25"/>
      <c r="R28" s="75"/>
      <c r="U28" s="20" t="e">
        <f>VLOOKUP(D16&amp;" "&amp;B27,[1]UITSLAGEN!$N$6:$Q$113,4,FALSE)</f>
        <v>#N/A</v>
      </c>
      <c r="V28" s="20" t="e">
        <f>VLOOKUP(F16&amp;" "&amp;B27,[1]UITSLAGEN!$N$6:$Q$113,4,FALSE)</f>
        <v>#N/A</v>
      </c>
      <c r="W28" s="20" t="e">
        <f>VLOOKUP(H16&amp;" "&amp;B27,[1]UITSLAGEN!$N$6:$Q$113,4,FALSE)</f>
        <v>#N/A</v>
      </c>
      <c r="X28" s="20" t="e">
        <f>VLOOKUP(J16&amp;" "&amp;B27,[1]UITSLAGEN!$N$6:$Q$113,4,FALSE)</f>
        <v>#N/A</v>
      </c>
      <c r="Y28" s="20" t="e">
        <f>VLOOKUP(L16&amp;" "&amp;B27,[1]UITSLAGEN!$N$6:$Q$113,4,FALSE)</f>
        <v>#N/A</v>
      </c>
      <c r="Z28" s="20" t="e">
        <f>VLOOKUP(N16&amp;" "&amp;B27,[1]UITSLAGEN!$N$6:$Q$113,4,FALSE)</f>
        <v>#N/A</v>
      </c>
      <c r="AA28" s="20">
        <f>IF(AND(ISNA(U27),ISNA(U28)),0,IF(ISNA(U28),0,-VLOOKUP(D16&amp;" "&amp;B27,[1]UITSLAGEN!$N$6:$S$113,5,FALSE))+IF(ISNA(U27),0,VLOOKUP(B27&amp;" "&amp;D16,[1]UITSLAGEN!$N$6:$S$113,5,FALSE)))</f>
        <v>0</v>
      </c>
      <c r="AB28" s="20">
        <f>IF(AND(ISNA(V27),ISNA(V28)),0,IF(ISNA(V28),0,-VLOOKUP(F16&amp;" "&amp;B27,[1]UITSLAGEN!$N$6:$S$113,5,FALSE))+IF(ISNA(V27),0,VLOOKUP(B27&amp;" "&amp;F16,[1]UITSLAGEN!$N$6:$S$113,5,FALSE)))</f>
        <v>0</v>
      </c>
      <c r="AC28" s="20">
        <f>IF(AND(ISNA(W27),ISNA(W28)),0,IF(ISNA(W28),0,-VLOOKUP(H16&amp;" "&amp;B27,[1]UITSLAGEN!$N$6:$S$113,5,FALSE))+IF(ISNA(W27),0,VLOOKUP(B27&amp;" "&amp;H16,[1]UITSLAGEN!$N$6:$S$113,5,FALSE)))</f>
        <v>0</v>
      </c>
      <c r="AD28" s="20">
        <f>IF(AND(ISNA(X27),ISNA(X28)),0,IF(ISNA(X28),0,-VLOOKUP(J16&amp;" "&amp;B27,[1]UITSLAGEN!$N$6:$S$113,5,FALSE))+IF(ISNA(X27),0,VLOOKUP(B27&amp;" "&amp;J16,[1]UITSLAGEN!$N$6:$S$113,5,FALSE)))</f>
        <v>0</v>
      </c>
      <c r="AF28" s="20">
        <f>IF(AND(ISNA(Z27),ISNA(Z28)),0,IF(ISNA(Z28),0,-VLOOKUP(N16&amp;" "&amp;B27,[1]UITSLAGEN!$N$6:$S$113,5,FALSE))+IF(ISNA(Z27),0,VLOOKUP(B27&amp;" "&amp;N16,[1]UITSLAGEN!$N$6:$S$113,5,FALSE)))</f>
        <v>0</v>
      </c>
    </row>
    <row r="29" spans="2:32" ht="22.15" customHeight="1">
      <c r="B29" s="78" t="s">
        <v>127</v>
      </c>
      <c r="C29" s="80" t="str">
        <f>IF(ISNA(VLOOKUP(B29,[1]teams!$B$1:$C$77,2,FALSE)),"",VLOOKUP(B29,[1]teams!$B$1:$C$77,2,FALSE))</f>
        <v/>
      </c>
      <c r="D29" s="82" t="str">
        <f>AA29</f>
        <v/>
      </c>
      <c r="E29" s="11">
        <f>AA30</f>
        <v>0</v>
      </c>
      <c r="F29" s="84" t="str">
        <f>AB29</f>
        <v/>
      </c>
      <c r="G29" s="7">
        <f>AB30</f>
        <v>0</v>
      </c>
      <c r="H29" s="68" t="str">
        <f>AC29</f>
        <v/>
      </c>
      <c r="I29" s="3">
        <f>AC30</f>
        <v>0</v>
      </c>
      <c r="J29" s="68" t="str">
        <f>AD29</f>
        <v/>
      </c>
      <c r="K29" s="7">
        <f>AD30</f>
        <v>0</v>
      </c>
      <c r="L29" s="68" t="str">
        <f>AE29</f>
        <v/>
      </c>
      <c r="M29" s="7">
        <f>AE30</f>
        <v>0</v>
      </c>
      <c r="N29" s="70"/>
      <c r="O29" s="10"/>
      <c r="P29" s="72">
        <f>IF(NOT(ISTEXT(D29)),D29) +IF(NOT(ISTEXT(F29)),F29)+IF(NOT(ISTEXT(H29)),H29) +IF(NOT(ISTEXT(J29)),J29)+IF(NOT(ISTEXT(L29)),L29) +IF(NOT(ISTEXT(N29)),N29)</f>
        <v>0</v>
      </c>
      <c r="Q29" s="9">
        <f>IF(AND(E29="",G29="",I29="",K29="",M29="",O29=""),"",E29+G29+I29+K29+M29+O29)</f>
        <v>0</v>
      </c>
      <c r="R29" s="74" t="str">
        <f>IF(T29,"",RANK(S29,S19:S30,0)+T29)</f>
        <v/>
      </c>
      <c r="S29" s="20">
        <f>IF(C29="",-10000,IF(P29="","",-(RANK(P29,P19:P30,0)*1000-Q29)))</f>
        <v>-10000</v>
      </c>
      <c r="T29" s="20" t="b">
        <f>IF(C29="",TRUE)</f>
        <v>1</v>
      </c>
      <c r="U29" s="20" t="e">
        <f>VLOOKUP(B29&amp;" "&amp;D16,[1]UITSLAGEN!$N$6:$O$113,2,FALSE)</f>
        <v>#N/A</v>
      </c>
      <c r="V29" s="20" t="e">
        <f>VLOOKUP(B29&amp;" "&amp;F16,[1]UITSLAGEN!$N$6:$O$113,2,FALSE)</f>
        <v>#N/A</v>
      </c>
      <c r="W29" s="20" t="e">
        <f>VLOOKUP(B29&amp;" "&amp;H16,[1]UITSLAGEN!$N$6:$O$113,2,FALSE)</f>
        <v>#N/A</v>
      </c>
      <c r="X29" s="20" t="e">
        <f>VLOOKUP(B29&amp;" "&amp;J16,[1]UITSLAGEN!$N$6:$O$113,2,FALSE)</f>
        <v>#N/A</v>
      </c>
      <c r="Y29" s="20" t="e">
        <f>VLOOKUP(B29&amp;" "&amp;L16,[1]UITSLAGEN!$N$6:$O$113,2,FALSE)</f>
        <v>#N/A</v>
      </c>
      <c r="Z29" s="20" t="e">
        <f>VLOOKUP(B29&amp;" "&amp;N16,[1]UITSLAGEN!$N$6:$O$113,2,FALSE)</f>
        <v>#N/A</v>
      </c>
      <c r="AA29" s="20" t="str">
        <f>IF(AND(ISNA(U29),ISNA(U30)),"",IF(ISNA(U29),0,U29)+IF(ISNA(U30),0,U30))</f>
        <v/>
      </c>
      <c r="AB29" s="20" t="str">
        <f>IF(AND(ISNA(V29),ISNA(V30)),"",IF(ISNA(V29),0,V29)+IF(ISNA(V30),0,V30))</f>
        <v/>
      </c>
      <c r="AC29" s="20" t="str">
        <f>IF(AND(ISNA(W29),ISNA(W30)),"",IF(ISNA(W29),0,W29)+IF(ISNA(W30),0,W30))</f>
        <v/>
      </c>
      <c r="AD29" s="20" t="str">
        <f>IF(AND(ISNA(X29),ISNA(X30)),"",IF(ISNA(X29),0,X29)+IF(ISNA(X30),0,X30))</f>
        <v/>
      </c>
      <c r="AE29" s="20" t="str">
        <f>IF(AND(ISNA(Y29),ISNA(Y30)),"",IF(ISNA(Y29),0,Y29)+IF(ISNA(Y30),0,Y30))</f>
        <v/>
      </c>
    </row>
    <row r="30" spans="2:32" ht="22.15" customHeight="1" thickBot="1">
      <c r="B30" s="79"/>
      <c r="C30" s="81"/>
      <c r="D30" s="83"/>
      <c r="E30" s="29"/>
      <c r="F30" s="85"/>
      <c r="G30" s="30"/>
      <c r="H30" s="69"/>
      <c r="I30" s="30"/>
      <c r="J30" s="69"/>
      <c r="K30" s="30"/>
      <c r="L30" s="69"/>
      <c r="M30" s="30"/>
      <c r="N30" s="71"/>
      <c r="O30" s="25"/>
      <c r="P30" s="73"/>
      <c r="Q30" s="25"/>
      <c r="R30" s="75"/>
      <c r="U30" s="20" t="e">
        <f>VLOOKUP(D16&amp;" "&amp;B29,[1]UITSLAGEN!$N$6:$Q$113,4,FALSE)</f>
        <v>#N/A</v>
      </c>
      <c r="V30" s="20" t="e">
        <f>VLOOKUP(F16&amp;" "&amp;B29,[1]UITSLAGEN!$N$6:$Q$113,4,FALSE)</f>
        <v>#N/A</v>
      </c>
      <c r="W30" s="20" t="e">
        <f>VLOOKUP(H16&amp;" "&amp;B29,[1]UITSLAGEN!$N$6:$Q$113,4,FALSE)</f>
        <v>#N/A</v>
      </c>
      <c r="X30" s="20" t="e">
        <f>VLOOKUP(J16&amp;" "&amp;B29,[1]UITSLAGEN!$N$6:$Q$113,4,FALSE)</f>
        <v>#N/A</v>
      </c>
      <c r="Y30" s="20" t="e">
        <f>VLOOKUP(L16&amp;" "&amp;B29,[1]UITSLAGEN!$N$6:$Q$113,4,FALSE)</f>
        <v>#N/A</v>
      </c>
      <c r="Z30" s="20" t="e">
        <f>VLOOKUP(N16&amp;" "&amp;B29,[1]UITSLAGEN!$N$6:$Q$113,4,FALSE)</f>
        <v>#N/A</v>
      </c>
      <c r="AA30" s="20">
        <f>IF(AND(ISNA(U29),ISNA(U30)),0,IF(ISNA(U30),0,-VLOOKUP(D16&amp;" "&amp;B29,[1]UITSLAGEN!$N$6:$S$113,5,FALSE))+IF(ISNA(U29),0,VLOOKUP(B29&amp;" "&amp;D16,[1]UITSLAGEN!$N$6:$S$113,5,FALSE)))</f>
        <v>0</v>
      </c>
      <c r="AB30" s="20">
        <f>IF(AND(ISNA(V29),ISNA(V30)),0,IF(ISNA(V30),0,-VLOOKUP(F16&amp;" "&amp;B29,[1]UITSLAGEN!$N$6:$S$113,5,FALSE))+IF(ISNA(V29),0,VLOOKUP(B29&amp;" "&amp;F16,[1]UITSLAGEN!$N$6:$S$113,5,FALSE)))</f>
        <v>0</v>
      </c>
      <c r="AC30" s="20">
        <f>IF(AND(ISNA(W29),ISNA(W30)),0,IF(ISNA(W30),0,-VLOOKUP(H16&amp;" "&amp;B29,[1]UITSLAGEN!$N$6:$S$113,5,FALSE))+IF(ISNA(W29),0,VLOOKUP(B29&amp;" "&amp;H16,[1]UITSLAGEN!$N$6:$S$113,5,FALSE)))</f>
        <v>0</v>
      </c>
      <c r="AD30" s="20">
        <f>IF(AND(ISNA(X29),ISNA(X30)),0,IF(ISNA(X30),0,-VLOOKUP(J16&amp;" "&amp;B29,[1]UITSLAGEN!$N$6:$S$113,5,FALSE))+IF(ISNA(X29),0,VLOOKUP(B29&amp;" "&amp;J16,[1]UITSLAGEN!$N$6:$S$113,5,FALSE)))</f>
        <v>0</v>
      </c>
      <c r="AE30" s="20">
        <f>IF(AND(ISNA(Y29),ISNA(Y30)),0,IF(ISNA(Y30),0,-VLOOKUP(L16&amp;" "&amp;B29,[1]UITSLAGEN!$N$6:$S$113,5,FALSE))+IF(ISNA(Y29),0,VLOOKUP(B29&amp;" "&amp;L16,[1]UITSLAGEN!$N$6:$S$113,5,FALSE)))</f>
        <v>0</v>
      </c>
    </row>
    <row r="31" spans="2:32" ht="22.15" customHeight="1" thickBot="1">
      <c r="D31" s="20" t="str">
        <f>B34</f>
        <v>2-C1</v>
      </c>
      <c r="F31" s="20" t="str">
        <f>B36</f>
        <v>2-C2</v>
      </c>
      <c r="H31" s="20" t="str">
        <f>B38</f>
        <v>2-C3</v>
      </c>
      <c r="J31" s="20" t="str">
        <f>B40</f>
        <v>2-C4</v>
      </c>
      <c r="L31" s="20" t="str">
        <f>B42</f>
        <v>2-C5</v>
      </c>
      <c r="N31" s="20" t="str">
        <f>B44</f>
        <v>2-C6</v>
      </c>
    </row>
    <row r="32" spans="2:32" ht="22.15" customHeight="1">
      <c r="B32" s="99" t="s">
        <v>57</v>
      </c>
      <c r="C32" s="102" t="s">
        <v>17</v>
      </c>
      <c r="D32" s="92" t="str">
        <f>+C34</f>
        <v/>
      </c>
      <c r="E32" s="96"/>
      <c r="F32" s="92" t="str">
        <f>+C36</f>
        <v/>
      </c>
      <c r="G32" s="96"/>
      <c r="H32" s="92" t="str">
        <f>+C38</f>
        <v/>
      </c>
      <c r="I32" s="96"/>
      <c r="J32" s="92" t="str">
        <f>+C40</f>
        <v/>
      </c>
      <c r="K32" s="96"/>
      <c r="L32" s="92" t="str">
        <f>+C42</f>
        <v/>
      </c>
      <c r="M32" s="93"/>
      <c r="N32" s="92" t="str">
        <f>+C44</f>
        <v/>
      </c>
      <c r="O32" s="93"/>
      <c r="P32" s="92" t="s">
        <v>2</v>
      </c>
      <c r="Q32" s="96"/>
      <c r="R32" s="99" t="s">
        <v>3</v>
      </c>
      <c r="T32" s="21"/>
      <c r="U32" s="21"/>
    </row>
    <row r="33" spans="2:32" ht="22.15" customHeight="1" thickBot="1">
      <c r="B33" s="100"/>
      <c r="C33" s="103"/>
      <c r="D33" s="97"/>
      <c r="E33" s="98"/>
      <c r="F33" s="97"/>
      <c r="G33" s="98"/>
      <c r="H33" s="97"/>
      <c r="I33" s="98"/>
      <c r="J33" s="97"/>
      <c r="K33" s="98"/>
      <c r="L33" s="94"/>
      <c r="M33" s="95"/>
      <c r="N33" s="94"/>
      <c r="O33" s="95"/>
      <c r="P33" s="97"/>
      <c r="Q33" s="98"/>
      <c r="R33" s="100"/>
    </row>
    <row r="34" spans="2:32" ht="22.15" customHeight="1">
      <c r="B34" s="86" t="s">
        <v>128</v>
      </c>
      <c r="C34" s="88" t="str">
        <f>IF(ISNA(VLOOKUP(B34,[1]teams!$B$1:$C$77,2,FALSE)),"",VLOOKUP(B34,[1]teams!$B$1:$C$77,2,FALSE))</f>
        <v/>
      </c>
      <c r="D34" s="72"/>
      <c r="E34" s="12"/>
      <c r="F34" s="84" t="str">
        <f>AB34</f>
        <v/>
      </c>
      <c r="G34" s="7">
        <f>AB35</f>
        <v>0</v>
      </c>
      <c r="H34" s="68" t="str">
        <f>AC34</f>
        <v/>
      </c>
      <c r="I34" s="7">
        <f>AC35</f>
        <v>0</v>
      </c>
      <c r="J34" s="68" t="str">
        <f>AD34</f>
        <v/>
      </c>
      <c r="K34" s="7">
        <f>AD35</f>
        <v>0</v>
      </c>
      <c r="L34" s="68" t="str">
        <f>AE34</f>
        <v/>
      </c>
      <c r="M34" s="7">
        <f>AE35</f>
        <v>0</v>
      </c>
      <c r="N34" s="68" t="str">
        <f>AF34</f>
        <v/>
      </c>
      <c r="O34" s="2">
        <f>AF35</f>
        <v>0</v>
      </c>
      <c r="P34" s="72">
        <f>IF(NOT(ISTEXT(D34)),D34) +IF(NOT(ISTEXT(F34)),F34)+IF(NOT(ISTEXT(H34)),H34) +IF(NOT(ISTEXT(J34)),J34)+IF(NOT(ISTEXT(L34)),L34) +IF(NOT(ISTEXT(N34)),N34)</f>
        <v>0</v>
      </c>
      <c r="Q34" s="9">
        <f>IF(AND(E34="",G34="",I34="",K34="",M34="",O34=""),"",E34+G34+I34+K34+M34+O34)</f>
        <v>0</v>
      </c>
      <c r="R34" s="74" t="str">
        <f>IF(T34,"",RANK(S34,S34:S45,0)+T34)</f>
        <v/>
      </c>
      <c r="S34" s="20">
        <f>IF(C34="",-10000,IF(P34="","",-(RANK(P34,P34:P45,0)*1000-Q34)))</f>
        <v>-10000</v>
      </c>
      <c r="T34" s="20" t="b">
        <f>IF(C34="",TRUE)</f>
        <v>1</v>
      </c>
      <c r="U34" s="20" t="e">
        <f>VLOOKUP(B34&amp;" "&amp;D31,[1]UITSLAGEN!$N$6:$O$113,2,FALSE)</f>
        <v>#N/A</v>
      </c>
      <c r="V34" s="20" t="e">
        <f>VLOOKUP(B34&amp;" "&amp;F31,[1]UITSLAGEN!$N$6:$O$113,2,FALSE)</f>
        <v>#N/A</v>
      </c>
      <c r="W34" s="20" t="e">
        <f>VLOOKUP(B34&amp;" "&amp;H31,[1]UITSLAGEN!$N$6:$O$113,2,FALSE)</f>
        <v>#N/A</v>
      </c>
      <c r="X34" s="20" t="e">
        <f>VLOOKUP(B34&amp;" "&amp;J31,[1]UITSLAGEN!$N$6:$O$113,2,FALSE)</f>
        <v>#N/A</v>
      </c>
      <c r="Y34" s="20" t="e">
        <f>VLOOKUP(B34&amp;" "&amp;L31,[1]UITSLAGEN!$N$6:$O$113,2,FALSE)</f>
        <v>#N/A</v>
      </c>
      <c r="Z34" s="20" t="e">
        <f>VLOOKUP(B34&amp;" "&amp;N31,[1]UITSLAGEN!$N$6:$O$113,2,FALSE)</f>
        <v>#N/A</v>
      </c>
      <c r="AA34" s="20" t="str">
        <f t="shared" ref="AA34:AF34" si="2">IF(AND(ISNA(U34),ISNA(U35)),"",IF(ISNA(U34),0,U34)+IF(ISNA(U35),0,U35))</f>
        <v/>
      </c>
      <c r="AB34" s="20" t="str">
        <f t="shared" si="2"/>
        <v/>
      </c>
      <c r="AC34" s="20" t="str">
        <f t="shared" si="2"/>
        <v/>
      </c>
      <c r="AD34" s="20" t="str">
        <f t="shared" si="2"/>
        <v/>
      </c>
      <c r="AE34" s="20" t="str">
        <f t="shared" si="2"/>
        <v/>
      </c>
      <c r="AF34" s="20" t="str">
        <f t="shared" si="2"/>
        <v/>
      </c>
    </row>
    <row r="35" spans="2:32" ht="22.15" customHeight="1" thickBot="1">
      <c r="B35" s="87"/>
      <c r="C35" s="89"/>
      <c r="D35" s="101"/>
      <c r="E35" s="22"/>
      <c r="F35" s="85"/>
      <c r="G35" s="23"/>
      <c r="H35" s="69"/>
      <c r="I35" s="23"/>
      <c r="J35" s="69"/>
      <c r="K35" s="23"/>
      <c r="L35" s="69"/>
      <c r="M35" s="23"/>
      <c r="N35" s="69"/>
      <c r="O35" s="24"/>
      <c r="P35" s="73"/>
      <c r="Q35" s="25"/>
      <c r="R35" s="75"/>
      <c r="U35" s="20" t="e">
        <f>VLOOKUP(D31&amp;" "&amp;B34,[1]UITSLAGEN!$N$6:$Q$113,4,FALSE)</f>
        <v>#N/A</v>
      </c>
      <c r="V35" s="20" t="e">
        <f>VLOOKUP(F31&amp;" "&amp;B34,[1]UITSLAGEN!$N$6:$Q$113,4,FALSE)</f>
        <v>#N/A</v>
      </c>
      <c r="W35" s="20" t="e">
        <f>VLOOKUP(H31&amp;" "&amp;B34,[1]UITSLAGEN!$N$6:$Q$113,4,FALSE)</f>
        <v>#N/A</v>
      </c>
      <c r="X35" s="20" t="e">
        <f>VLOOKUP(J31&amp;" "&amp;B34,[1]UITSLAGEN!$N$6:$Q$113,4,FALSE)</f>
        <v>#N/A</v>
      </c>
      <c r="Y35" s="20" t="e">
        <f>VLOOKUP(L31&amp;" "&amp;B34,[1]UITSLAGEN!$N$6:$Q$113,4,FALSE)</f>
        <v>#N/A</v>
      </c>
      <c r="Z35" s="20" t="e">
        <f>VLOOKUP(N31&amp;" "&amp;B34,[1]UITSLAGEN!$N$6:$Q$113,4,FALSE)</f>
        <v>#N/A</v>
      </c>
      <c r="AB35" s="20">
        <f>IF(AND(ISNA(V34),ISNA(V35)),0,IF(ISNA(V35),0,-VLOOKUP(F31&amp;" "&amp;B34,[1]UITSLAGEN!$N$6:$S$113,5,FALSE))+IF(ISNA(V34),0,VLOOKUP(B34&amp;" "&amp;F31,[1]UITSLAGEN!$N$6:$S$113,5,FALSE)))</f>
        <v>0</v>
      </c>
      <c r="AC35" s="20">
        <f>IF(AND(ISNA(W34),ISNA(W35)),0,IF(ISNA(W35),0,-VLOOKUP(H31&amp;" "&amp;B34,[1]UITSLAGEN!$N$6:$S$113,5,FALSE))+IF(ISNA(W34),0,VLOOKUP(B34&amp;" "&amp;H31,[1]UITSLAGEN!$N$6:$S$113,5,FALSE)))</f>
        <v>0</v>
      </c>
      <c r="AD35" s="20">
        <f>IF(AND(ISNA(X34),ISNA(X35)),0,IF(ISNA(X35),0,-VLOOKUP(J31&amp;" "&amp;B34,[1]UITSLAGEN!$N$6:$S$113,5,FALSE))+IF(ISNA(X34),0,VLOOKUP(B34&amp;" "&amp;J31,[1]UITSLAGEN!$N$6:$S$113,5,FALSE)))</f>
        <v>0</v>
      </c>
      <c r="AE35" s="20">
        <f>IF(AND(ISNA(Y34),ISNA(Y35)),0,IF(ISNA(Y35),0,-VLOOKUP(L31&amp;" "&amp;B34,[1]UITSLAGEN!$N$6:$S$113,5,FALSE))+IF(ISNA(Y34),0,VLOOKUP(B34&amp;" "&amp;L31,[1]UITSLAGEN!$N$6:$S$113,5,FALSE)))</f>
        <v>0</v>
      </c>
      <c r="AF35" s="20">
        <f>IF(AND(ISNA(Z34),ISNA(Z35)),0,IF(ISNA(Z35),0,-VLOOKUP(N31&amp;" "&amp;B34,[1]UITSLAGEN!$N$6:$S$113,5,FALSE))+IF(ISNA(Z34),0,VLOOKUP(B34&amp;" "&amp;N31,[1]UITSLAGEN!$N$6:$S$113,5,FALSE)))</f>
        <v>0</v>
      </c>
    </row>
    <row r="36" spans="2:32" ht="22.15" customHeight="1">
      <c r="B36" s="86" t="s">
        <v>129</v>
      </c>
      <c r="C36" s="88" t="str">
        <f>IF(ISNA(VLOOKUP(B36,[1]teams!$B$1:$C$77,2,FALSE)),"",VLOOKUP(B36,[1]teams!$B$1:$C$77,2,FALSE))</f>
        <v/>
      </c>
      <c r="D36" s="82" t="str">
        <f>AA36</f>
        <v/>
      </c>
      <c r="E36" s="11">
        <f>AA37</f>
        <v>0</v>
      </c>
      <c r="F36" s="90"/>
      <c r="G36" s="6"/>
      <c r="H36" s="68" t="str">
        <f>AC36</f>
        <v/>
      </c>
      <c r="I36" s="3">
        <f>AC37</f>
        <v>0</v>
      </c>
      <c r="J36" s="68" t="str">
        <f>AD36</f>
        <v/>
      </c>
      <c r="K36" s="3">
        <f>AD37</f>
        <v>0</v>
      </c>
      <c r="L36" s="68" t="str">
        <f>AE36</f>
        <v/>
      </c>
      <c r="M36" s="7">
        <f>AE37</f>
        <v>0</v>
      </c>
      <c r="N36" s="68" t="str">
        <f>AF36</f>
        <v/>
      </c>
      <c r="O36" s="2">
        <f>AF37</f>
        <v>0</v>
      </c>
      <c r="P36" s="72">
        <f>IF(NOT(ISTEXT(D36)),D36) +IF(NOT(ISTEXT(F36)),F36)+IF(NOT(ISTEXT(H36)),H36) +IF(NOT(ISTEXT(J36)),J36)+IF(NOT(ISTEXT(L36)),L36) +IF(NOT(ISTEXT(N36)),N36)</f>
        <v>0</v>
      </c>
      <c r="Q36" s="9">
        <f>IF(AND(E36="",G36="",I36="",K36="",M36="",O36=""),"",E36+G36+I36+K36+M36+O36)</f>
        <v>0</v>
      </c>
      <c r="R36" s="74" t="str">
        <f>IF(T36,"",RANK(S36,S34:S45,0)+T36)</f>
        <v/>
      </c>
      <c r="S36" s="20">
        <f>IF(C36="",-10000,IF(P36="","",-(RANK(P36,P34:P45,0)*1000-Q36)))</f>
        <v>-10000</v>
      </c>
      <c r="T36" s="20" t="b">
        <f>IF(C36="",TRUE)</f>
        <v>1</v>
      </c>
      <c r="U36" s="20" t="e">
        <f>VLOOKUP(B36&amp;" "&amp;D31,[1]UITSLAGEN!$N$6:$O$113,2,FALSE)</f>
        <v>#N/A</v>
      </c>
      <c r="V36" s="20" t="e">
        <f>VLOOKUP(B36&amp;" "&amp;F31,[1]UITSLAGEN!$N$6:$O$113,2,FALSE)</f>
        <v>#N/A</v>
      </c>
      <c r="W36" s="20" t="e">
        <f>VLOOKUP(B36&amp;" "&amp;H31,[1]UITSLAGEN!$N$6:$O$113,2,FALSE)</f>
        <v>#N/A</v>
      </c>
      <c r="X36" s="20" t="e">
        <f>VLOOKUP(B36&amp;" "&amp;J31,[1]UITSLAGEN!$N$6:$O$113,2,FALSE)</f>
        <v>#N/A</v>
      </c>
      <c r="Y36" s="20" t="e">
        <f>VLOOKUP(B36&amp;" "&amp;L31,[1]UITSLAGEN!$N$6:$O$113,2,FALSE)</f>
        <v>#N/A</v>
      </c>
      <c r="Z36" s="20" t="e">
        <f>VLOOKUP(B36&amp;" "&amp;N31,[1]UITSLAGEN!$N$6:$O$113,2,FALSE)</f>
        <v>#N/A</v>
      </c>
      <c r="AA36" s="20" t="str">
        <f>IF(AND(ISNA(U36),ISNA(U37)),"",IF(ISNA(U36),0,U36)+IF(ISNA(U37),0,U37))</f>
        <v/>
      </c>
      <c r="AC36" s="20" t="str">
        <f>IF(AND(ISNA(W36),ISNA(W37)),"",IF(ISNA(W36),0,W36)+IF(ISNA(W37),0,W37))</f>
        <v/>
      </c>
      <c r="AD36" s="20" t="str">
        <f>IF(AND(ISNA(X36),ISNA(X37)),"",IF(ISNA(X36),0,X36)+IF(ISNA(X37),0,X37))</f>
        <v/>
      </c>
      <c r="AE36" s="20" t="str">
        <f>IF(AND(ISNA(Y36),ISNA(Y37)),"",IF(ISNA(Y36),0,Y36)+IF(ISNA(Y37),0,Y37))</f>
        <v/>
      </c>
      <c r="AF36" s="20" t="str">
        <f>IF(AND(ISNA(Z36),ISNA(Z37)),"",IF(ISNA(Z36),0,Z36)+IF(ISNA(Z37),0,Z37))</f>
        <v/>
      </c>
    </row>
    <row r="37" spans="2:32" ht="22.15" customHeight="1" thickBot="1">
      <c r="B37" s="87"/>
      <c r="C37" s="89"/>
      <c r="D37" s="83"/>
      <c r="E37" s="26"/>
      <c r="F37" s="91"/>
      <c r="G37" s="27"/>
      <c r="H37" s="69"/>
      <c r="I37" s="23"/>
      <c r="J37" s="69"/>
      <c r="K37" s="23"/>
      <c r="L37" s="69"/>
      <c r="M37" s="23"/>
      <c r="N37" s="69"/>
      <c r="O37" s="24"/>
      <c r="P37" s="73"/>
      <c r="Q37" s="25"/>
      <c r="R37" s="75"/>
      <c r="U37" s="20" t="e">
        <f>VLOOKUP(D31&amp;" "&amp;B36,[1]UITSLAGEN!$N$6:$Q$113,4,FALSE)</f>
        <v>#N/A</v>
      </c>
      <c r="V37" s="20" t="e">
        <f>VLOOKUP(F31&amp;" "&amp;B36,[1]UITSLAGEN!$N$6:$Q$113,4,FALSE)</f>
        <v>#N/A</v>
      </c>
      <c r="W37" s="20" t="e">
        <f>VLOOKUP(H31&amp;" "&amp;B36,[1]UITSLAGEN!$N$6:$Q$113,4,FALSE)</f>
        <v>#N/A</v>
      </c>
      <c r="X37" s="20" t="e">
        <f>VLOOKUP(J31&amp;" "&amp;B36,[1]UITSLAGEN!$N$6:$Q$113,4,FALSE)</f>
        <v>#N/A</v>
      </c>
      <c r="Y37" s="20" t="e">
        <f>VLOOKUP(L31&amp;" "&amp;B36,[1]UITSLAGEN!$N$6:$Q$113,4,FALSE)</f>
        <v>#N/A</v>
      </c>
      <c r="Z37" s="20" t="e">
        <f>VLOOKUP(N31&amp;" "&amp;B36,[1]UITSLAGEN!$N$6:$Q$113,4,FALSE)</f>
        <v>#N/A</v>
      </c>
      <c r="AA37" s="20">
        <f>IF(AND(ISNA(U36),ISNA(U37)),0,IF(ISNA(U37),0,-VLOOKUP(D31&amp;" "&amp;B36,[1]UITSLAGEN!$N$6:$S$113,5,FALSE))+IF(ISNA(U36),0,VLOOKUP(B36&amp;" "&amp;D31,[1]UITSLAGEN!$N$6:$S$113,5,FALSE)))</f>
        <v>0</v>
      </c>
      <c r="AC37" s="20">
        <f>IF(AND(ISNA(W36),ISNA(W37)),0,IF(ISNA(W37),0,-VLOOKUP(H31&amp;" "&amp;B36,[1]UITSLAGEN!$N$6:$S$113,5,FALSE))+IF(ISNA(W36),0,VLOOKUP(B36&amp;" "&amp;H31,[1]UITSLAGEN!$N$6:$S$113,5,FALSE)))</f>
        <v>0</v>
      </c>
      <c r="AD37" s="20">
        <f>IF(AND(ISNA(X36),ISNA(X37)),0,IF(ISNA(X37),0,-VLOOKUP(J31&amp;" "&amp;B36,[1]UITSLAGEN!$N$6:$S$113,5,FALSE))+IF(ISNA(X36),0,VLOOKUP(B36&amp;" "&amp;J31,[1]UITSLAGEN!$N$6:$S$113,5,FALSE)))</f>
        <v>0</v>
      </c>
      <c r="AE37" s="20">
        <f>IF(AND(ISNA(Y36),ISNA(Y37)),0,IF(ISNA(Y37),0,-VLOOKUP(L31&amp;" "&amp;B36,[1]UITSLAGEN!$N$6:$S$113,5,FALSE))+IF(ISNA(Y36),0,VLOOKUP(B36&amp;" "&amp;L31,[1]UITSLAGEN!$N$6:$S$113,5,FALSE)))</f>
        <v>0</v>
      </c>
      <c r="AF37" s="20">
        <f>IF(AND(ISNA(Z36),ISNA(Z37)),0,IF(ISNA(Z37),0,-VLOOKUP(N31&amp;" "&amp;B36,[1]UITSLAGEN!$N$6:$S$113,5,FALSE))+IF(ISNA(Z36),0,VLOOKUP(B36&amp;" "&amp;N31,[1]UITSLAGEN!$N$6:$S$113,5,FALSE)))</f>
        <v>0</v>
      </c>
    </row>
    <row r="38" spans="2:32" ht="22.15" customHeight="1">
      <c r="B38" s="86" t="s">
        <v>130</v>
      </c>
      <c r="C38" s="88" t="str">
        <f>IF(ISNA(VLOOKUP(B38,[1]teams!$B$1:$C$77,2,FALSE)),"",VLOOKUP(B38,[1]teams!$B$1:$C$77,2,FALSE))</f>
        <v/>
      </c>
      <c r="D38" s="82" t="str">
        <f>AA38</f>
        <v/>
      </c>
      <c r="E38" s="11">
        <f>AA39</f>
        <v>0</v>
      </c>
      <c r="F38" s="84" t="str">
        <f>AB38</f>
        <v/>
      </c>
      <c r="G38" s="7">
        <f>AB39</f>
        <v>0</v>
      </c>
      <c r="H38" s="70"/>
      <c r="I38" s="13"/>
      <c r="J38" s="68" t="str">
        <f>AD38</f>
        <v/>
      </c>
      <c r="K38" s="7">
        <f>AD39</f>
        <v>0</v>
      </c>
      <c r="L38" s="68" t="str">
        <f>AE38</f>
        <v/>
      </c>
      <c r="M38" s="7">
        <f>AE39</f>
        <v>0</v>
      </c>
      <c r="N38" s="68" t="str">
        <f>AF38</f>
        <v/>
      </c>
      <c r="O38" s="2">
        <f>AF39</f>
        <v>0</v>
      </c>
      <c r="P38" s="72">
        <f>IF(NOT(ISTEXT(D38)),D38) +IF(NOT(ISTEXT(F38)),F38)+IF(NOT(ISTEXT(H38)),H38) +IF(NOT(ISTEXT(J38)),J38)+IF(NOT(ISTEXT(L38)),L38) +IF(NOT(ISTEXT(N38)),N38)</f>
        <v>0</v>
      </c>
      <c r="Q38" s="9">
        <f>IF(AND(E38="",G38="",I38="",K38="",M38="",O38=""),"",E38+G38+I38+K38+M38+O38)</f>
        <v>0</v>
      </c>
      <c r="R38" s="74" t="str">
        <f>IF(T38,"",RANK(S38,S34:S45,0)+T38)</f>
        <v/>
      </c>
      <c r="S38" s="20">
        <f>IF(C38="",-10000,IF(P38="","",-(RANK(P38,P34:P45,0)*1000-Q38)))</f>
        <v>-10000</v>
      </c>
      <c r="T38" s="20" t="b">
        <f>IF(C38="",TRUE)</f>
        <v>1</v>
      </c>
      <c r="U38" s="20" t="e">
        <f>VLOOKUP(B38&amp;" "&amp;D31,[1]UITSLAGEN!$N$6:$O$113,2,FALSE)</f>
        <v>#N/A</v>
      </c>
      <c r="V38" s="20" t="e">
        <f>VLOOKUP(B38&amp;" "&amp;F31,[1]UITSLAGEN!$N$6:$O$113,2,FALSE)</f>
        <v>#N/A</v>
      </c>
      <c r="W38" s="20" t="e">
        <f>VLOOKUP(B38&amp;" "&amp;H31,[1]UITSLAGEN!$N$6:$O$113,2,FALSE)</f>
        <v>#N/A</v>
      </c>
      <c r="X38" s="20" t="e">
        <f>VLOOKUP(B38&amp;" "&amp;J31,[1]UITSLAGEN!$N$6:$O$113,2,FALSE)</f>
        <v>#N/A</v>
      </c>
      <c r="Y38" s="20" t="e">
        <f>VLOOKUP(B38&amp;" "&amp;L31,[1]UITSLAGEN!$N$6:$O$113,2,FALSE)</f>
        <v>#N/A</v>
      </c>
      <c r="Z38" s="20" t="e">
        <f>VLOOKUP(B38&amp;" "&amp;N31,[1]UITSLAGEN!$N$6:$O$113,2,FALSE)</f>
        <v>#N/A</v>
      </c>
      <c r="AA38" s="20" t="str">
        <f>IF(AND(ISNA(U38),ISNA(U39)),"",IF(ISNA(U38),0,U38)+IF(ISNA(U39),0,U39))</f>
        <v/>
      </c>
      <c r="AB38" s="20" t="str">
        <f>IF(AND(ISNA(V38),ISNA(V39)),"",IF(ISNA(V38),0,V38)+IF(ISNA(V39),0,V39))</f>
        <v/>
      </c>
      <c r="AD38" s="20" t="str">
        <f>IF(AND(ISNA(X38),ISNA(X39)),"",IF(ISNA(X38),0,X38)+IF(ISNA(X39),0,X39))</f>
        <v/>
      </c>
      <c r="AE38" s="20" t="str">
        <f>IF(AND(ISNA(Y38),ISNA(Y39)),"",IF(ISNA(Y38),0,Y38)+IF(ISNA(Y39),0,Y39))</f>
        <v/>
      </c>
      <c r="AF38" s="20" t="str">
        <f>IF(AND(ISNA(Z38),ISNA(Z39)),"",IF(ISNA(Z38),0,Z38)+IF(ISNA(Z39),0,Z39))</f>
        <v/>
      </c>
    </row>
    <row r="39" spans="2:32" ht="22.15" customHeight="1" thickBot="1">
      <c r="B39" s="87"/>
      <c r="C39" s="89"/>
      <c r="D39" s="83"/>
      <c r="E39" s="26"/>
      <c r="F39" s="85"/>
      <c r="G39" s="23"/>
      <c r="H39" s="77"/>
      <c r="I39" s="27"/>
      <c r="J39" s="69"/>
      <c r="K39" s="23"/>
      <c r="L39" s="69"/>
      <c r="M39" s="23"/>
      <c r="N39" s="69"/>
      <c r="O39" s="24"/>
      <c r="P39" s="73"/>
      <c r="Q39" s="28"/>
      <c r="R39" s="75"/>
      <c r="U39" s="20" t="e">
        <f>VLOOKUP(D31&amp;" "&amp;B38,[1]UITSLAGEN!$N$6:$Q$113,4,FALSE)</f>
        <v>#N/A</v>
      </c>
      <c r="V39" s="20" t="e">
        <f>VLOOKUP(F31&amp;" "&amp;B38,[1]UITSLAGEN!$N$6:$Q$113,4,FALSE)</f>
        <v>#N/A</v>
      </c>
      <c r="W39" s="20" t="e">
        <f>VLOOKUP(H31&amp;" "&amp;B38,[1]UITSLAGEN!$N$6:$Q$113,4,FALSE)</f>
        <v>#N/A</v>
      </c>
      <c r="X39" s="20" t="e">
        <f>VLOOKUP(J31&amp;" "&amp;B38,[1]UITSLAGEN!$N$6:$Q$113,4,FALSE)</f>
        <v>#N/A</v>
      </c>
      <c r="Y39" s="20" t="e">
        <f>VLOOKUP(L31&amp;" "&amp;B38,[1]UITSLAGEN!$N$6:$Q$113,4,FALSE)</f>
        <v>#N/A</v>
      </c>
      <c r="Z39" s="20" t="e">
        <f>VLOOKUP(N31&amp;" "&amp;B38,[1]UITSLAGEN!$N$6:$Q$113,4,FALSE)</f>
        <v>#N/A</v>
      </c>
      <c r="AA39" s="20">
        <f>IF(AND(ISNA(U38),ISNA(U39)),0,IF(ISNA(U39),0,-VLOOKUP(D31&amp;" "&amp;B38,[1]UITSLAGEN!$N$6:$S$113,5,FALSE))+IF(ISNA(U38),0,VLOOKUP(B38&amp;" "&amp;D31,[1]UITSLAGEN!$N$6:$S$113,5,FALSE)))</f>
        <v>0</v>
      </c>
      <c r="AB39" s="20">
        <f>IF(AND(ISNA(V38),ISNA(V39)),0,IF(ISNA(V39),0,-VLOOKUP(F31&amp;" "&amp;B38,[1]UITSLAGEN!$N$6:$S$113,5,FALSE))+IF(ISNA(V38),0,VLOOKUP(B38&amp;" "&amp;F31,[1]UITSLAGEN!$N$6:$S$113,5,FALSE)))</f>
        <v>0</v>
      </c>
      <c r="AD39" s="20">
        <f>IF(AND(ISNA(X38),ISNA(X39)),0,IF(ISNA(X39),0,-VLOOKUP(J31&amp;" "&amp;B38,[1]UITSLAGEN!$N$6:$S$113,5,FALSE))+IF(ISNA(X38),0,VLOOKUP(B38&amp;" "&amp;J31,[1]UITSLAGEN!$N$6:$S$113,5,FALSE)))</f>
        <v>0</v>
      </c>
      <c r="AE39" s="20">
        <f>IF(AND(ISNA(Y38),ISNA(Y39)),0,IF(ISNA(Y39),0,-VLOOKUP(L31&amp;" "&amp;B38,[1]UITSLAGEN!$N$6:$S$113,5,FALSE))+IF(ISNA(Y38),0,VLOOKUP(B38&amp;" "&amp;L31,[1]UITSLAGEN!$N$6:$S$113,5,FALSE)))</f>
        <v>0</v>
      </c>
      <c r="AF39" s="20">
        <f>IF(AND(ISNA(Z38),ISNA(Z39)),0,IF(ISNA(Z39),0,-VLOOKUP(N31&amp;" "&amp;B38,[1]UITSLAGEN!$N$6:$S$113,5,FALSE))+IF(ISNA(Z38),0,VLOOKUP(B38&amp;" "&amp;N31,[1]UITSLAGEN!$N$6:$S$113,5,FALSE)))</f>
        <v>0</v>
      </c>
    </row>
    <row r="40" spans="2:32" ht="22.15" customHeight="1">
      <c r="B40" s="78" t="s">
        <v>131</v>
      </c>
      <c r="C40" s="88" t="str">
        <f>IF(ISNA(VLOOKUP(B40,[1]teams!$B$1:$C$77,2,FALSE)),"",VLOOKUP(B40,[1]teams!$B$1:$C$77,2,FALSE))</f>
        <v/>
      </c>
      <c r="D40" s="82" t="str">
        <f>AA40</f>
        <v/>
      </c>
      <c r="E40" s="11">
        <f>AA41</f>
        <v>0</v>
      </c>
      <c r="F40" s="84" t="str">
        <f>AB40</f>
        <v/>
      </c>
      <c r="G40" s="7">
        <f>AB41</f>
        <v>0</v>
      </c>
      <c r="H40" s="68" t="str">
        <f>AC40</f>
        <v/>
      </c>
      <c r="I40" s="3">
        <f>AC41</f>
        <v>0</v>
      </c>
      <c r="J40" s="90"/>
      <c r="K40" s="6"/>
      <c r="L40" s="68" t="str">
        <f>AE40</f>
        <v/>
      </c>
      <c r="M40" s="7">
        <f>AE41</f>
        <v>0</v>
      </c>
      <c r="N40" s="68" t="str">
        <f>AF40</f>
        <v/>
      </c>
      <c r="O40" s="2">
        <f>AF41</f>
        <v>0</v>
      </c>
      <c r="P40" s="72">
        <f>IF(NOT(ISTEXT(D40)),D40) +IF(NOT(ISTEXT(F40)),F40)+IF(NOT(ISTEXT(H40)),H40) +IF(NOT(ISTEXT(J40)),J40)+IF(NOT(ISTEXT(L40)),L40) +IF(NOT(ISTEXT(N40)),N40)</f>
        <v>0</v>
      </c>
      <c r="Q40" s="9">
        <f>IF(AND(E40="",G40="",I40="",K40="",M40="",O40=""),"",E40+G40+I40+K40+M40+O40)</f>
        <v>0</v>
      </c>
      <c r="R40" s="74" t="str">
        <f>IF(T40,"",RANK(S40,S34:S45,0)+T40)</f>
        <v/>
      </c>
      <c r="S40" s="20">
        <f>IF(C40="",-10000,IF(P40="","",-(RANK(P40,P34:P45,0)*1000-Q40)))</f>
        <v>-10000</v>
      </c>
      <c r="T40" s="20" t="b">
        <f>IF(C40="",TRUE)</f>
        <v>1</v>
      </c>
      <c r="U40" s="20" t="e">
        <f>VLOOKUP(B40&amp;" "&amp;D31,[1]UITSLAGEN!$N$6:$O$113,2,FALSE)</f>
        <v>#N/A</v>
      </c>
      <c r="V40" s="20" t="e">
        <f>VLOOKUP(B40&amp;" "&amp;F31,[1]UITSLAGEN!$N$6:$O$113,2,FALSE)</f>
        <v>#N/A</v>
      </c>
      <c r="W40" s="20" t="e">
        <f>VLOOKUP(B40&amp;" "&amp;H31,[1]UITSLAGEN!$N$6:$O$113,2,FALSE)</f>
        <v>#N/A</v>
      </c>
      <c r="X40" s="20" t="e">
        <f>VLOOKUP(B40&amp;" "&amp;J31,[1]UITSLAGEN!$N$6:$O$113,2,FALSE)</f>
        <v>#N/A</v>
      </c>
      <c r="Y40" s="20" t="e">
        <f>VLOOKUP(B40&amp;" "&amp;L31,[1]UITSLAGEN!$N$6:$O$113,2,FALSE)</f>
        <v>#N/A</v>
      </c>
      <c r="Z40" s="20" t="e">
        <f>VLOOKUP(B40&amp;" "&amp;N31,[1]UITSLAGEN!$N$6:$O$113,2,FALSE)</f>
        <v>#N/A</v>
      </c>
      <c r="AA40" s="20" t="str">
        <f>IF(AND(ISNA(U40),ISNA(U41)),"",IF(ISNA(U40),0,U40)+IF(ISNA(U41),0,U41))</f>
        <v/>
      </c>
      <c r="AB40" s="20" t="str">
        <f>IF(AND(ISNA(V40),ISNA(V41)),"",IF(ISNA(V40),0,V40)+IF(ISNA(V41),0,V41))</f>
        <v/>
      </c>
      <c r="AC40" s="20" t="str">
        <f>IF(AND(ISNA(W40),ISNA(W41)),"",IF(ISNA(W40),0,W40)+IF(ISNA(W41),0,W41))</f>
        <v/>
      </c>
      <c r="AE40" s="20" t="str">
        <f>IF(AND(ISNA(Y40),ISNA(Y41)),"",IF(ISNA(Y40),0,Y40)+IF(ISNA(Y41),0,Y41))</f>
        <v/>
      </c>
      <c r="AF40" s="20" t="str">
        <f>IF(AND(ISNA(Z40),ISNA(Z41)),"",IF(ISNA(Z40),0,Z40)+IF(ISNA(Z41),0,Z41))</f>
        <v/>
      </c>
    </row>
    <row r="41" spans="2:32" ht="22.15" customHeight="1" thickBot="1">
      <c r="B41" s="79"/>
      <c r="C41" s="89"/>
      <c r="D41" s="83"/>
      <c r="E41" s="26"/>
      <c r="F41" s="85"/>
      <c r="G41" s="23"/>
      <c r="H41" s="69"/>
      <c r="I41" s="26"/>
      <c r="J41" s="91"/>
      <c r="K41" s="27"/>
      <c r="L41" s="69"/>
      <c r="M41" s="23"/>
      <c r="N41" s="69"/>
      <c r="O41" s="24"/>
      <c r="P41" s="73"/>
      <c r="Q41" s="25"/>
      <c r="R41" s="75"/>
      <c r="U41" s="20" t="e">
        <f>VLOOKUP(D31&amp;" "&amp;B40,[1]UITSLAGEN!$N$6:$Q$113,4,FALSE)</f>
        <v>#N/A</v>
      </c>
      <c r="V41" s="20" t="e">
        <f>VLOOKUP(F31&amp;" "&amp;B40,[1]UITSLAGEN!$N$6:$Q$113,4,FALSE)</f>
        <v>#N/A</v>
      </c>
      <c r="W41" s="20" t="e">
        <f>VLOOKUP(H31&amp;" "&amp;B40,[1]UITSLAGEN!$N$6:$Q$113,4,FALSE)</f>
        <v>#N/A</v>
      </c>
      <c r="X41" s="20" t="e">
        <f>VLOOKUP(J31&amp;" "&amp;B40,[1]UITSLAGEN!$N$6:$Q$113,4,FALSE)</f>
        <v>#N/A</v>
      </c>
      <c r="Y41" s="20" t="e">
        <f>VLOOKUP(L31&amp;" "&amp;B40,[1]UITSLAGEN!$N$6:$Q$113,4,FALSE)</f>
        <v>#N/A</v>
      </c>
      <c r="Z41" s="20" t="e">
        <f>VLOOKUP(N31&amp;" "&amp;B40,[1]UITSLAGEN!$N$6:$Q$113,4,FALSE)</f>
        <v>#N/A</v>
      </c>
      <c r="AA41" s="20">
        <f>IF(AND(ISNA(U40),ISNA(U41)),0,IF(ISNA(U41),0,-VLOOKUP(D31&amp;" "&amp;B40,[1]UITSLAGEN!$N$6:$S$113,5,FALSE))+IF(ISNA(U40),0,VLOOKUP(B40&amp;" "&amp;D31,[1]UITSLAGEN!$N$6:$S$113,5,FALSE)))</f>
        <v>0</v>
      </c>
      <c r="AB41" s="20">
        <f>IF(AND(ISNA(V40),ISNA(V41)),0,IF(ISNA(V41),0,-VLOOKUP(F31&amp;" "&amp;B40,[1]UITSLAGEN!$N$6:$S$113,5,FALSE))+IF(ISNA(V40),0,VLOOKUP(B40&amp;" "&amp;F31,[1]UITSLAGEN!$N$6:$S$113,5,FALSE)))</f>
        <v>0</v>
      </c>
      <c r="AC41" s="20">
        <f>IF(AND(ISNA(W40),ISNA(W41)),0,IF(ISNA(W41),0,-VLOOKUP(H31&amp;" "&amp;B40,[1]UITSLAGEN!$N$6:$S$113,5,FALSE))+IF(ISNA(W40),0,VLOOKUP(B40&amp;" "&amp;H31,[1]UITSLAGEN!$N$6:$S$113,5,FALSE)))</f>
        <v>0</v>
      </c>
      <c r="AE41" s="20">
        <f>IF(AND(ISNA(Y40),ISNA(Y41)),0,IF(ISNA(Y41),0,-VLOOKUP(L31&amp;" "&amp;B40,[1]UITSLAGEN!$N$6:$S$113,5,FALSE))+IF(ISNA(Y40),0,VLOOKUP(B40&amp;" "&amp;L31,[1]UITSLAGEN!$N$6:$S$113,5,FALSE)))</f>
        <v>0</v>
      </c>
      <c r="AF41" s="20">
        <f>IF(AND(ISNA(Z40),ISNA(Z41)),0,IF(ISNA(Z41),0,-VLOOKUP(N31&amp;" "&amp;B40,[1]UITSLAGEN!$N$6:$S$113,5,FALSE))+IF(ISNA(Z40),0,VLOOKUP(B40&amp;" "&amp;N31,[1]UITSLAGEN!$N$6:$S$113,5,FALSE)))</f>
        <v>0</v>
      </c>
    </row>
    <row r="42" spans="2:32" ht="22.15" customHeight="1">
      <c r="B42" s="86" t="s">
        <v>132</v>
      </c>
      <c r="C42" s="88" t="str">
        <f>IF(ISNA(VLOOKUP(B42,[1]teams!$B$1:$C$77,2,FALSE)),"",VLOOKUP(B42,[1]teams!$B$1:$C$77,2,FALSE))</f>
        <v/>
      </c>
      <c r="D42" s="82" t="str">
        <f>AA42</f>
        <v/>
      </c>
      <c r="E42" s="11">
        <f>AA43</f>
        <v>0</v>
      </c>
      <c r="F42" s="84" t="str">
        <f>AB42</f>
        <v/>
      </c>
      <c r="G42" s="7">
        <f>AB43</f>
        <v>0</v>
      </c>
      <c r="H42" s="68" t="str">
        <f>AC42</f>
        <v/>
      </c>
      <c r="I42" s="3">
        <f>AC43</f>
        <v>0</v>
      </c>
      <c r="J42" s="68" t="str">
        <f>AD42</f>
        <v/>
      </c>
      <c r="K42" s="7">
        <f>AD43</f>
        <v>0</v>
      </c>
      <c r="L42" s="76"/>
      <c r="M42" s="6"/>
      <c r="N42" s="68" t="str">
        <f>AF42</f>
        <v/>
      </c>
      <c r="O42" s="2">
        <f>AF43</f>
        <v>0</v>
      </c>
      <c r="P42" s="72">
        <f>IF(NOT(ISTEXT(D42)),D42) +IF(NOT(ISTEXT(F42)),F42)+IF(NOT(ISTEXT(H42)),H42) +IF(NOT(ISTEXT(J42)),J42)+IF(NOT(ISTEXT(L42)),L42) +IF(NOT(ISTEXT(N42)),N42)</f>
        <v>0</v>
      </c>
      <c r="Q42" s="9">
        <f>IF(AND(E42="",G42="",I42="",K42="",M42="",O42=""),"",E42+G42+I42+K42+M42+O42)</f>
        <v>0</v>
      </c>
      <c r="R42" s="74" t="str">
        <f>IF(T42,"",RANK(S42,S34:S45,0)+T42)</f>
        <v/>
      </c>
      <c r="S42" s="20">
        <f>IF(C42="",-10000,IF(P42="","",-(RANK(P42,P34:P45,0)*1000-Q42)))</f>
        <v>-10000</v>
      </c>
      <c r="T42" s="20" t="b">
        <f>IF(C42="",TRUE)</f>
        <v>1</v>
      </c>
      <c r="U42" s="20" t="e">
        <f>VLOOKUP(B42&amp;" "&amp;D31,[1]UITSLAGEN!$N$6:$O$113,2,FALSE)</f>
        <v>#N/A</v>
      </c>
      <c r="V42" s="20" t="e">
        <f>VLOOKUP(B42&amp;" "&amp;F31,[1]UITSLAGEN!$N$6:$O$113,2,FALSE)</f>
        <v>#N/A</v>
      </c>
      <c r="W42" s="20" t="e">
        <f>VLOOKUP(B42&amp;" "&amp;H31,[1]UITSLAGEN!$N$6:$O$113,2,FALSE)</f>
        <v>#N/A</v>
      </c>
      <c r="X42" s="20" t="e">
        <f>VLOOKUP(B42&amp;" "&amp;J31,[1]UITSLAGEN!$N$6:$O$113,2,FALSE)</f>
        <v>#N/A</v>
      </c>
      <c r="Y42" s="20" t="e">
        <f>VLOOKUP(B42&amp;" "&amp;L31,[1]UITSLAGEN!$N$6:$O$113,2,FALSE)</f>
        <v>#N/A</v>
      </c>
      <c r="Z42" s="20" t="e">
        <f>VLOOKUP(B42&amp;" "&amp;N31,[1]UITSLAGEN!$N$6:$O$113,2,FALSE)</f>
        <v>#N/A</v>
      </c>
      <c r="AA42" s="20" t="str">
        <f>IF(AND(ISNA(U42),ISNA(U43)),"",IF(ISNA(U42),0,U42)+IF(ISNA(U43),0,U43))</f>
        <v/>
      </c>
      <c r="AB42" s="20" t="str">
        <f>IF(AND(ISNA(V42),ISNA(V43)),"",IF(ISNA(V42),0,V42)+IF(ISNA(V43),0,V43))</f>
        <v/>
      </c>
      <c r="AC42" s="20" t="str">
        <f>IF(AND(ISNA(W42),ISNA(W43)),"",IF(ISNA(W42),0,W42)+IF(ISNA(W43),0,W43))</f>
        <v/>
      </c>
      <c r="AD42" s="20" t="str">
        <f>IF(AND(ISNA(X42),ISNA(X43)),"",IF(ISNA(X42),0,X42)+IF(ISNA(X43),0,X43))</f>
        <v/>
      </c>
      <c r="AF42" s="20" t="str">
        <f>IF(AND(ISNA(Z42),ISNA(Z43)),"",IF(ISNA(Z42),0,Z42)+IF(ISNA(Z43),0,Z43))</f>
        <v/>
      </c>
    </row>
    <row r="43" spans="2:32" ht="22.15" customHeight="1" thickBot="1">
      <c r="B43" s="87"/>
      <c r="C43" s="89"/>
      <c r="D43" s="83"/>
      <c r="E43" s="26"/>
      <c r="F43" s="85"/>
      <c r="G43" s="23"/>
      <c r="H43" s="69"/>
      <c r="I43" s="26"/>
      <c r="J43" s="69"/>
      <c r="K43" s="23"/>
      <c r="L43" s="77"/>
      <c r="M43" s="27"/>
      <c r="N43" s="69"/>
      <c r="O43" s="24"/>
      <c r="P43" s="73"/>
      <c r="Q43" s="25"/>
      <c r="R43" s="75"/>
      <c r="U43" s="20" t="e">
        <f>VLOOKUP(D31&amp;" "&amp;B42,[1]UITSLAGEN!$N$6:$Q$113,4,FALSE)</f>
        <v>#N/A</v>
      </c>
      <c r="V43" s="20" t="e">
        <f>VLOOKUP(F31&amp;" "&amp;B42,[1]UITSLAGEN!$N$6:$Q$113,4,FALSE)</f>
        <v>#N/A</v>
      </c>
      <c r="W43" s="20" t="e">
        <f>VLOOKUP(H31&amp;" "&amp;B42,[1]UITSLAGEN!$N$6:$Q$113,4,FALSE)</f>
        <v>#N/A</v>
      </c>
      <c r="X43" s="20" t="e">
        <f>VLOOKUP(J31&amp;" "&amp;B42,[1]UITSLAGEN!$N$6:$Q$113,4,FALSE)</f>
        <v>#N/A</v>
      </c>
      <c r="Y43" s="20" t="e">
        <f>VLOOKUP(L31&amp;" "&amp;B42,[1]UITSLAGEN!$N$6:$Q$113,4,FALSE)</f>
        <v>#N/A</v>
      </c>
      <c r="Z43" s="20" t="e">
        <f>VLOOKUP(N31&amp;" "&amp;B42,[1]UITSLAGEN!$N$6:$Q$113,4,FALSE)</f>
        <v>#N/A</v>
      </c>
      <c r="AA43" s="20">
        <f>IF(AND(ISNA(U42),ISNA(U43)),0,IF(ISNA(U43),0,-VLOOKUP(D31&amp;" "&amp;B42,[1]UITSLAGEN!$N$6:$S$113,5,FALSE))+IF(ISNA(U42),0,VLOOKUP(B42&amp;" "&amp;D31,[1]UITSLAGEN!$N$6:$S$113,5,FALSE)))</f>
        <v>0</v>
      </c>
      <c r="AB43" s="20">
        <f>IF(AND(ISNA(V42),ISNA(V43)),0,IF(ISNA(V43),0,-VLOOKUP(F31&amp;" "&amp;B42,[1]UITSLAGEN!$N$6:$S$113,5,FALSE))+IF(ISNA(V42),0,VLOOKUP(B42&amp;" "&amp;F31,[1]UITSLAGEN!$N$6:$S$113,5,FALSE)))</f>
        <v>0</v>
      </c>
      <c r="AC43" s="20">
        <f>IF(AND(ISNA(W42),ISNA(W43)),0,IF(ISNA(W43),0,-VLOOKUP(H31&amp;" "&amp;B42,[1]UITSLAGEN!$N$6:$S$113,5,FALSE))+IF(ISNA(W42),0,VLOOKUP(B42&amp;" "&amp;H31,[1]UITSLAGEN!$N$6:$S$113,5,FALSE)))</f>
        <v>0</v>
      </c>
      <c r="AD43" s="20">
        <f>IF(AND(ISNA(X42),ISNA(X43)),0,IF(ISNA(X43),0,-VLOOKUP(J31&amp;" "&amp;B42,[1]UITSLAGEN!$N$6:$S$113,5,FALSE))+IF(ISNA(X42),0,VLOOKUP(B42&amp;" "&amp;J31,[1]UITSLAGEN!$N$6:$S$113,5,FALSE)))</f>
        <v>0</v>
      </c>
      <c r="AF43" s="20">
        <f>IF(AND(ISNA(Z42),ISNA(Z43)),0,IF(ISNA(Z43),0,-VLOOKUP(N31&amp;" "&amp;B42,[1]UITSLAGEN!$N$6:$S$113,5,FALSE))+IF(ISNA(Z42),0,VLOOKUP(B42&amp;" "&amp;N31,[1]UITSLAGEN!$N$6:$S$113,5,FALSE)))</f>
        <v>0</v>
      </c>
    </row>
    <row r="44" spans="2:32" ht="22.15" customHeight="1">
      <c r="B44" s="78" t="s">
        <v>133</v>
      </c>
      <c r="C44" s="80" t="str">
        <f>IF(ISNA(VLOOKUP(B44,[1]teams!$B$1:$C$77,2,FALSE)),"",VLOOKUP(B44,[1]teams!$B$1:$C$77,2,FALSE))</f>
        <v/>
      </c>
      <c r="D44" s="82" t="str">
        <f>AA44</f>
        <v/>
      </c>
      <c r="E44" s="11">
        <f>AA45</f>
        <v>0</v>
      </c>
      <c r="F44" s="84" t="str">
        <f>AB44</f>
        <v/>
      </c>
      <c r="G44" s="7">
        <f>AB45</f>
        <v>0</v>
      </c>
      <c r="H44" s="68" t="str">
        <f>AC44</f>
        <v/>
      </c>
      <c r="I44" s="3">
        <f>AC45</f>
        <v>0</v>
      </c>
      <c r="J44" s="68" t="str">
        <f>AD44</f>
        <v/>
      </c>
      <c r="K44" s="7">
        <f>AD45</f>
        <v>0</v>
      </c>
      <c r="L44" s="68" t="str">
        <f>AE44</f>
        <v/>
      </c>
      <c r="M44" s="7">
        <f>AE45</f>
        <v>0</v>
      </c>
      <c r="N44" s="70"/>
      <c r="O44" s="10"/>
      <c r="P44" s="72">
        <f>IF(NOT(ISTEXT(D44)),D44) +IF(NOT(ISTEXT(F44)),F44)+IF(NOT(ISTEXT(H44)),H44) +IF(NOT(ISTEXT(J44)),J44)+IF(NOT(ISTEXT(L44)),L44) +IF(NOT(ISTEXT(N44)),N44)</f>
        <v>0</v>
      </c>
      <c r="Q44" s="9">
        <f>IF(AND(E44="",G44="",I44="",K44="",M44="",O44=""),"",E44+G44+I44+K44+M44+O44)</f>
        <v>0</v>
      </c>
      <c r="R44" s="74" t="str">
        <f>IF(T44,"",RANK(S44,S34:S45,0)+T44)</f>
        <v/>
      </c>
      <c r="S44" s="20">
        <f>IF(C44="",-10000,IF(P44="","",-(RANK(P44,P34:P45,0)*1000-Q44)))</f>
        <v>-10000</v>
      </c>
      <c r="T44" s="20" t="b">
        <f>IF(C44="",TRUE)</f>
        <v>1</v>
      </c>
      <c r="U44" s="20" t="e">
        <f>VLOOKUP(B44&amp;" "&amp;D31,[1]UITSLAGEN!$N$6:$O$113,2,FALSE)</f>
        <v>#N/A</v>
      </c>
      <c r="V44" s="20" t="e">
        <f>VLOOKUP(B44&amp;" "&amp;F31,[1]UITSLAGEN!$N$6:$O$113,2,FALSE)</f>
        <v>#N/A</v>
      </c>
      <c r="W44" s="20" t="e">
        <f>VLOOKUP(B44&amp;" "&amp;H31,[1]UITSLAGEN!$N$6:$O$113,2,FALSE)</f>
        <v>#N/A</v>
      </c>
      <c r="X44" s="20" t="e">
        <f>VLOOKUP(B44&amp;" "&amp;J31,[1]UITSLAGEN!$N$6:$O$113,2,FALSE)</f>
        <v>#N/A</v>
      </c>
      <c r="Y44" s="20" t="e">
        <f>VLOOKUP(B44&amp;" "&amp;L31,[1]UITSLAGEN!$N$6:$O$113,2,FALSE)</f>
        <v>#N/A</v>
      </c>
      <c r="Z44" s="20" t="e">
        <f>VLOOKUP(B44&amp;" "&amp;N31,[1]UITSLAGEN!$N$6:$O$113,2,FALSE)</f>
        <v>#N/A</v>
      </c>
      <c r="AA44" s="20" t="str">
        <f>IF(AND(ISNA(U44),ISNA(U45)),"",IF(ISNA(U44),0,U44)+IF(ISNA(U45),0,U45))</f>
        <v/>
      </c>
      <c r="AB44" s="20" t="str">
        <f>IF(AND(ISNA(V44),ISNA(V45)),"",IF(ISNA(V44),0,V44)+IF(ISNA(V45),0,V45))</f>
        <v/>
      </c>
      <c r="AC44" s="20" t="str">
        <f>IF(AND(ISNA(W44),ISNA(W45)),"",IF(ISNA(W44),0,W44)+IF(ISNA(W45),0,W45))</f>
        <v/>
      </c>
      <c r="AD44" s="20" t="str">
        <f>IF(AND(ISNA(X44),ISNA(X45)),"",IF(ISNA(X44),0,X44)+IF(ISNA(X45),0,X45))</f>
        <v/>
      </c>
      <c r="AE44" s="20" t="str">
        <f>IF(AND(ISNA(Y44),ISNA(Y45)),"",IF(ISNA(Y44),0,Y44)+IF(ISNA(Y45),0,Y45))</f>
        <v/>
      </c>
    </row>
    <row r="45" spans="2:32" ht="22.15" customHeight="1" thickBot="1">
      <c r="B45" s="79"/>
      <c r="C45" s="81"/>
      <c r="D45" s="83"/>
      <c r="E45" s="29"/>
      <c r="F45" s="85"/>
      <c r="G45" s="30"/>
      <c r="H45" s="69"/>
      <c r="I45" s="30"/>
      <c r="J45" s="69"/>
      <c r="K45" s="30"/>
      <c r="L45" s="69"/>
      <c r="M45" s="30"/>
      <c r="N45" s="71"/>
      <c r="O45" s="25"/>
      <c r="P45" s="73"/>
      <c r="Q45" s="25"/>
      <c r="R45" s="75"/>
      <c r="U45" s="20" t="e">
        <f>VLOOKUP(D31&amp;" "&amp;B44,[1]UITSLAGEN!$N$6:$Q$113,4,FALSE)</f>
        <v>#N/A</v>
      </c>
      <c r="V45" s="20" t="e">
        <f>VLOOKUP(F31&amp;" "&amp;B44,[1]UITSLAGEN!$N$6:$Q$113,4,FALSE)</f>
        <v>#N/A</v>
      </c>
      <c r="W45" s="20" t="e">
        <f>VLOOKUP(H31&amp;" "&amp;B44,[1]UITSLAGEN!$N$6:$Q$113,4,FALSE)</f>
        <v>#N/A</v>
      </c>
      <c r="X45" s="20" t="e">
        <f>VLOOKUP(J31&amp;" "&amp;B44,[1]UITSLAGEN!$N$6:$Q$113,4,FALSE)</f>
        <v>#N/A</v>
      </c>
      <c r="Y45" s="20" t="e">
        <f>VLOOKUP(L31&amp;" "&amp;B44,[1]UITSLAGEN!$N$6:$Q$113,4,FALSE)</f>
        <v>#N/A</v>
      </c>
      <c r="Z45" s="20" t="e">
        <f>VLOOKUP(N31&amp;" "&amp;B44,[1]UITSLAGEN!$N$6:$Q$113,4,FALSE)</f>
        <v>#N/A</v>
      </c>
      <c r="AA45" s="20">
        <f>IF(AND(ISNA(U44),ISNA(U45)),0,IF(ISNA(U45),0,-VLOOKUP(D31&amp;" "&amp;B44,[1]UITSLAGEN!$N$6:$S$113,5,FALSE))+IF(ISNA(U44),0,VLOOKUP(B44&amp;" "&amp;D31,[1]UITSLAGEN!$N$6:$S$113,5,FALSE)))</f>
        <v>0</v>
      </c>
      <c r="AB45" s="20">
        <f>IF(AND(ISNA(V44),ISNA(V45)),0,IF(ISNA(V45),0,-VLOOKUP(F31&amp;" "&amp;B44,[1]UITSLAGEN!$N$6:$S$113,5,FALSE))+IF(ISNA(V44),0,VLOOKUP(B44&amp;" "&amp;F31,[1]UITSLAGEN!$N$6:$S$113,5,FALSE)))</f>
        <v>0</v>
      </c>
      <c r="AC45" s="20">
        <f>IF(AND(ISNA(W44),ISNA(W45)),0,IF(ISNA(W45),0,-VLOOKUP(H31&amp;" "&amp;B44,[1]UITSLAGEN!$N$6:$S$113,5,FALSE))+IF(ISNA(W44),0,VLOOKUP(B44&amp;" "&amp;H31,[1]UITSLAGEN!$N$6:$S$113,5,FALSE)))</f>
        <v>0</v>
      </c>
      <c r="AD45" s="20">
        <f>IF(AND(ISNA(X44),ISNA(X45)),0,IF(ISNA(X45),0,-VLOOKUP(J31&amp;" "&amp;B44,[1]UITSLAGEN!$N$6:$S$113,5,FALSE))+IF(ISNA(X44),0,VLOOKUP(B44&amp;" "&amp;J31,[1]UITSLAGEN!$N$6:$S$113,5,FALSE)))</f>
        <v>0</v>
      </c>
      <c r="AE45" s="20">
        <f>IF(AND(ISNA(Y44),ISNA(Y45)),0,IF(ISNA(Y45),0,-VLOOKUP(L31&amp;" "&amp;B44,[1]UITSLAGEN!$N$6:$S$113,5,FALSE))+IF(ISNA(Y44),0,VLOOKUP(B44&amp;" "&amp;L31,[1]UITSLAGEN!$N$6:$S$113,5,FALSE)))</f>
        <v>0</v>
      </c>
    </row>
    <row r="46" spans="2:32" ht="22.15" customHeight="1" thickBot="1">
      <c r="D46" s="20" t="str">
        <f>B49</f>
        <v>2-D1</v>
      </c>
      <c r="F46" s="20" t="str">
        <f>B51</f>
        <v>2-D2</v>
      </c>
      <c r="H46" s="20" t="str">
        <f>B53</f>
        <v>2-D3</v>
      </c>
      <c r="J46" s="20" t="str">
        <f>B55</f>
        <v>2-D4</v>
      </c>
      <c r="L46" s="20" t="str">
        <f>B57</f>
        <v>2-D5</v>
      </c>
      <c r="N46" s="20" t="str">
        <f>B59</f>
        <v>2-D6</v>
      </c>
    </row>
    <row r="47" spans="2:32" ht="22.15" customHeight="1">
      <c r="B47" s="99" t="s">
        <v>57</v>
      </c>
      <c r="C47" s="102" t="s">
        <v>24</v>
      </c>
      <c r="D47" s="92" t="str">
        <f>+C49</f>
        <v/>
      </c>
      <c r="E47" s="96"/>
      <c r="F47" s="92" t="str">
        <f>+C51</f>
        <v/>
      </c>
      <c r="G47" s="96"/>
      <c r="H47" s="92" t="str">
        <f>+C53</f>
        <v/>
      </c>
      <c r="I47" s="96"/>
      <c r="J47" s="92" t="str">
        <f>+C55</f>
        <v/>
      </c>
      <c r="K47" s="96"/>
      <c r="L47" s="92" t="str">
        <f>+C57</f>
        <v/>
      </c>
      <c r="M47" s="93"/>
      <c r="N47" s="92" t="str">
        <f>+C59</f>
        <v/>
      </c>
      <c r="O47" s="93"/>
      <c r="P47" s="92" t="s">
        <v>2</v>
      </c>
      <c r="Q47" s="96"/>
      <c r="R47" s="99" t="s">
        <v>3</v>
      </c>
      <c r="T47" s="21"/>
      <c r="U47" s="21"/>
    </row>
    <row r="48" spans="2:32" ht="22.15" customHeight="1" thickBot="1">
      <c r="B48" s="100"/>
      <c r="C48" s="103"/>
      <c r="D48" s="97"/>
      <c r="E48" s="98"/>
      <c r="F48" s="97"/>
      <c r="G48" s="98"/>
      <c r="H48" s="97"/>
      <c r="I48" s="98"/>
      <c r="J48" s="97"/>
      <c r="K48" s="98"/>
      <c r="L48" s="94"/>
      <c r="M48" s="95"/>
      <c r="N48" s="94"/>
      <c r="O48" s="95"/>
      <c r="P48" s="97"/>
      <c r="Q48" s="98"/>
      <c r="R48" s="100"/>
    </row>
    <row r="49" spans="2:32" ht="22.15" customHeight="1">
      <c r="B49" s="86" t="s">
        <v>134</v>
      </c>
      <c r="C49" s="88" t="str">
        <f>IF(ISNA(VLOOKUP(B49,[1]teams!$B$1:$C$77,2,FALSE)),"",VLOOKUP(B49,[1]teams!$B$1:$C$77,2,FALSE))</f>
        <v/>
      </c>
      <c r="D49" s="72"/>
      <c r="E49" s="12"/>
      <c r="F49" s="84" t="str">
        <f>AB49</f>
        <v/>
      </c>
      <c r="G49" s="7">
        <f>AB50</f>
        <v>0</v>
      </c>
      <c r="H49" s="68" t="str">
        <f>AC49</f>
        <v/>
      </c>
      <c r="I49" s="7">
        <f>AC50</f>
        <v>0</v>
      </c>
      <c r="J49" s="68" t="str">
        <f>AD49</f>
        <v/>
      </c>
      <c r="K49" s="7">
        <f>AD50</f>
        <v>0</v>
      </c>
      <c r="L49" s="68" t="str">
        <f>AE49</f>
        <v/>
      </c>
      <c r="M49" s="7">
        <f>AE50</f>
        <v>0</v>
      </c>
      <c r="N49" s="68" t="str">
        <f>AF49</f>
        <v/>
      </c>
      <c r="O49" s="2">
        <f>AF50</f>
        <v>0</v>
      </c>
      <c r="P49" s="72">
        <f>IF(NOT(ISTEXT(D49)),D49) +IF(NOT(ISTEXT(F49)),F49)+IF(NOT(ISTEXT(H49)),H49) +IF(NOT(ISTEXT(J49)),J49)+IF(NOT(ISTEXT(L49)),L49) +IF(NOT(ISTEXT(N49)),N49)</f>
        <v>0</v>
      </c>
      <c r="Q49" s="9">
        <f>IF(AND(E49="",G49="",I49="",K49="",M49="",O49=""),"",E49+G49+I49+K49+M49+O49)</f>
        <v>0</v>
      </c>
      <c r="R49" s="74" t="str">
        <f>IF(T49,"",RANK(S49,S49:S60,0)+T49)</f>
        <v/>
      </c>
      <c r="S49" s="20">
        <f>IF(C49="",-10000,IF(P49="","",-(RANK(P49,P49:P60,0)*1000-Q49)))</f>
        <v>-10000</v>
      </c>
      <c r="T49" s="20" t="b">
        <f>IF(C49="",TRUE)</f>
        <v>1</v>
      </c>
      <c r="U49" s="20" t="e">
        <f>VLOOKUP(B49&amp;" "&amp;D46,[1]UITSLAGEN!$N$6:$O$113,2,FALSE)</f>
        <v>#N/A</v>
      </c>
      <c r="V49" s="20" t="e">
        <f>VLOOKUP(B49&amp;" "&amp;F46,[1]UITSLAGEN!$N$6:$O$113,2,FALSE)</f>
        <v>#N/A</v>
      </c>
      <c r="W49" s="20" t="e">
        <f>VLOOKUP(B49&amp;" "&amp;H46,[1]UITSLAGEN!$N$6:$O$113,2,FALSE)</f>
        <v>#N/A</v>
      </c>
      <c r="X49" s="20" t="e">
        <f>VLOOKUP(B49&amp;" "&amp;J46,[1]UITSLAGEN!$N$6:$O$113,2,FALSE)</f>
        <v>#N/A</v>
      </c>
      <c r="Y49" s="20" t="e">
        <f>VLOOKUP(B49&amp;" "&amp;L46,[1]UITSLAGEN!$N$6:$O$113,2,FALSE)</f>
        <v>#N/A</v>
      </c>
      <c r="Z49" s="20" t="e">
        <f>VLOOKUP(B49&amp;" "&amp;N46,[1]UITSLAGEN!$N$6:$O$113,2,FALSE)</f>
        <v>#N/A</v>
      </c>
      <c r="AA49" s="20" t="str">
        <f t="shared" ref="AA49:AF49" si="3">IF(AND(ISNA(U49),ISNA(U50)),"",IF(ISNA(U49),0,U49)+IF(ISNA(U50),0,U50))</f>
        <v/>
      </c>
      <c r="AB49" s="20" t="str">
        <f t="shared" si="3"/>
        <v/>
      </c>
      <c r="AC49" s="20" t="str">
        <f t="shared" si="3"/>
        <v/>
      </c>
      <c r="AD49" s="20" t="str">
        <f t="shared" si="3"/>
        <v/>
      </c>
      <c r="AE49" s="20" t="str">
        <f t="shared" si="3"/>
        <v/>
      </c>
      <c r="AF49" s="20" t="str">
        <f t="shared" si="3"/>
        <v/>
      </c>
    </row>
    <row r="50" spans="2:32" ht="22.15" customHeight="1" thickBot="1">
      <c r="B50" s="87"/>
      <c r="C50" s="89"/>
      <c r="D50" s="101"/>
      <c r="E50" s="22"/>
      <c r="F50" s="85"/>
      <c r="G50" s="23"/>
      <c r="H50" s="69"/>
      <c r="I50" s="23"/>
      <c r="J50" s="69"/>
      <c r="K50" s="23"/>
      <c r="L50" s="69"/>
      <c r="M50" s="23"/>
      <c r="N50" s="69"/>
      <c r="O50" s="24"/>
      <c r="P50" s="73"/>
      <c r="Q50" s="25"/>
      <c r="R50" s="75"/>
      <c r="U50" s="20" t="e">
        <f>VLOOKUP(D46&amp;" "&amp;B49,[1]UITSLAGEN!$N$6:$Q$113,4,FALSE)</f>
        <v>#N/A</v>
      </c>
      <c r="V50" s="20" t="e">
        <f>VLOOKUP(F46&amp;" "&amp;B49,[1]UITSLAGEN!$N$6:$Q$113,4,FALSE)</f>
        <v>#N/A</v>
      </c>
      <c r="W50" s="20" t="e">
        <f>VLOOKUP(H46&amp;" "&amp;B49,[1]UITSLAGEN!$N$6:$Q$113,4,FALSE)</f>
        <v>#N/A</v>
      </c>
      <c r="X50" s="20" t="e">
        <f>VLOOKUP(J46&amp;" "&amp;B49,[1]UITSLAGEN!$N$6:$Q$113,4,FALSE)</f>
        <v>#N/A</v>
      </c>
      <c r="Y50" s="20" t="e">
        <f>VLOOKUP(L46&amp;" "&amp;B49,[1]UITSLAGEN!$N$6:$Q$113,4,FALSE)</f>
        <v>#N/A</v>
      </c>
      <c r="Z50" s="20" t="e">
        <f>VLOOKUP(N46&amp;" "&amp;B49,[1]UITSLAGEN!$N$6:$Q$113,4,FALSE)</f>
        <v>#N/A</v>
      </c>
      <c r="AB50" s="20">
        <f>IF(AND(ISNA(V49),ISNA(V50)),0,IF(ISNA(V50),0,-VLOOKUP(F46&amp;" "&amp;B49,[1]UITSLAGEN!$N$6:$S$113,5,FALSE))+IF(ISNA(V49),0,VLOOKUP(B49&amp;" "&amp;F46,[1]UITSLAGEN!$N$6:$S$113,5,FALSE)))</f>
        <v>0</v>
      </c>
      <c r="AC50" s="20">
        <f>IF(AND(ISNA(W49),ISNA(W50)),0,IF(ISNA(W50),0,-VLOOKUP(H46&amp;" "&amp;B49,[1]UITSLAGEN!$N$6:$S$113,5,FALSE))+IF(ISNA(W49),0,VLOOKUP(B49&amp;" "&amp;H46,[1]UITSLAGEN!$N$6:$S$113,5,FALSE)))</f>
        <v>0</v>
      </c>
      <c r="AD50" s="20">
        <f>IF(AND(ISNA(X49),ISNA(X50)),0,IF(ISNA(X50),0,-VLOOKUP(J46&amp;" "&amp;B49,[1]UITSLAGEN!$N$6:$S$113,5,FALSE))+IF(ISNA(X49),0,VLOOKUP(B49&amp;" "&amp;J46,[1]UITSLAGEN!$N$6:$S$113,5,FALSE)))</f>
        <v>0</v>
      </c>
      <c r="AE50" s="20">
        <f>IF(AND(ISNA(Y49),ISNA(Y50)),0,IF(ISNA(Y50),0,-VLOOKUP(L46&amp;" "&amp;B49,[1]UITSLAGEN!$N$6:$S$113,5,FALSE))+IF(ISNA(Y49),0,VLOOKUP(B49&amp;" "&amp;L46,[1]UITSLAGEN!$N$6:$S$113,5,FALSE)))</f>
        <v>0</v>
      </c>
      <c r="AF50" s="20">
        <f>IF(AND(ISNA(Z49),ISNA(Z50)),0,IF(ISNA(Z50),0,-VLOOKUP(N46&amp;" "&amp;B49,[1]UITSLAGEN!$N$6:$S$113,5,FALSE))+IF(ISNA(Z49),0,VLOOKUP(B49&amp;" "&amp;N46,[1]UITSLAGEN!$N$6:$S$113,5,FALSE)))</f>
        <v>0</v>
      </c>
    </row>
    <row r="51" spans="2:32" ht="22.15" customHeight="1">
      <c r="B51" s="86" t="s">
        <v>135</v>
      </c>
      <c r="C51" s="88" t="str">
        <f>IF(ISNA(VLOOKUP(B51,[1]teams!$B$1:$C$77,2,FALSE)),"",VLOOKUP(B51,[1]teams!$B$1:$C$77,2,FALSE))</f>
        <v/>
      </c>
      <c r="D51" s="82" t="str">
        <f>AA51</f>
        <v/>
      </c>
      <c r="E51" s="11">
        <f>AA52</f>
        <v>0</v>
      </c>
      <c r="F51" s="90"/>
      <c r="G51" s="6"/>
      <c r="H51" s="68" t="str">
        <f>AC51</f>
        <v/>
      </c>
      <c r="I51" s="3">
        <f>AC52</f>
        <v>0</v>
      </c>
      <c r="J51" s="68" t="str">
        <f>AD51</f>
        <v/>
      </c>
      <c r="K51" s="3">
        <f>AD52</f>
        <v>0</v>
      </c>
      <c r="L51" s="68" t="str">
        <f>AE51</f>
        <v/>
      </c>
      <c r="M51" s="7">
        <f>AE52</f>
        <v>0</v>
      </c>
      <c r="N51" s="68" t="str">
        <f>AF51</f>
        <v/>
      </c>
      <c r="O51" s="2">
        <f>AF52</f>
        <v>0</v>
      </c>
      <c r="P51" s="72">
        <f>IF(NOT(ISTEXT(D51)),D51) +IF(NOT(ISTEXT(F51)),F51)+IF(NOT(ISTEXT(H51)),H51) +IF(NOT(ISTEXT(J51)),J51)+IF(NOT(ISTEXT(L51)),L51) +IF(NOT(ISTEXT(N51)),N51)</f>
        <v>0</v>
      </c>
      <c r="Q51" s="9">
        <f>IF(AND(E51="",G51="",I51="",K51="",M51="",O51=""),"",E51+G51+I51+K51+M51+O51)</f>
        <v>0</v>
      </c>
      <c r="R51" s="74" t="str">
        <f>IF(T51,"",RANK(S51,S49:S60,0)+T51)</f>
        <v/>
      </c>
      <c r="S51" s="20">
        <f>IF(C51="",-10000,IF(P51="","",-(RANK(P51,P49:P60,0)*1000-Q51)))</f>
        <v>-10000</v>
      </c>
      <c r="T51" s="20" t="b">
        <f>IF(C51="",TRUE)</f>
        <v>1</v>
      </c>
      <c r="U51" s="20" t="e">
        <f>VLOOKUP(B51&amp;" "&amp;D46,[1]UITSLAGEN!$N$6:$O$113,2,FALSE)</f>
        <v>#N/A</v>
      </c>
      <c r="V51" s="20" t="e">
        <f>VLOOKUP(B51&amp;" "&amp;F46,[1]UITSLAGEN!$N$6:$O$113,2,FALSE)</f>
        <v>#N/A</v>
      </c>
      <c r="W51" s="20" t="e">
        <f>VLOOKUP(B51&amp;" "&amp;H46,[1]UITSLAGEN!$N$6:$O$113,2,FALSE)</f>
        <v>#N/A</v>
      </c>
      <c r="X51" s="20" t="e">
        <f>VLOOKUP(B51&amp;" "&amp;J46,[1]UITSLAGEN!$N$6:$O$113,2,FALSE)</f>
        <v>#N/A</v>
      </c>
      <c r="Y51" s="20" t="e">
        <f>VLOOKUP(B51&amp;" "&amp;L46,[1]UITSLAGEN!$N$6:$O$113,2,FALSE)</f>
        <v>#N/A</v>
      </c>
      <c r="Z51" s="20" t="e">
        <f>VLOOKUP(B51&amp;" "&amp;N46,[1]UITSLAGEN!$N$6:$O$113,2,FALSE)</f>
        <v>#N/A</v>
      </c>
      <c r="AA51" s="20" t="str">
        <f>IF(AND(ISNA(U51),ISNA(U52)),"",IF(ISNA(U51),0,U51)+IF(ISNA(U52),0,U52))</f>
        <v/>
      </c>
      <c r="AC51" s="20" t="str">
        <f>IF(AND(ISNA(W51),ISNA(W52)),"",IF(ISNA(W51),0,W51)+IF(ISNA(W52),0,W52))</f>
        <v/>
      </c>
      <c r="AD51" s="20" t="str">
        <f>IF(AND(ISNA(X51),ISNA(X52)),"",IF(ISNA(X51),0,X51)+IF(ISNA(X52),0,X52))</f>
        <v/>
      </c>
      <c r="AE51" s="20" t="str">
        <f>IF(AND(ISNA(Y51),ISNA(Y52)),"",IF(ISNA(Y51),0,Y51)+IF(ISNA(Y52),0,Y52))</f>
        <v/>
      </c>
      <c r="AF51" s="20" t="str">
        <f>IF(AND(ISNA(Z51),ISNA(Z52)),"",IF(ISNA(Z51),0,Z51)+IF(ISNA(Z52),0,Z52))</f>
        <v/>
      </c>
    </row>
    <row r="52" spans="2:32" ht="22.15" customHeight="1" thickBot="1">
      <c r="B52" s="87"/>
      <c r="C52" s="89"/>
      <c r="D52" s="83"/>
      <c r="E52" s="26"/>
      <c r="F52" s="91"/>
      <c r="G52" s="27"/>
      <c r="H52" s="69"/>
      <c r="I52" s="23"/>
      <c r="J52" s="69"/>
      <c r="K52" s="23"/>
      <c r="L52" s="69"/>
      <c r="M52" s="23"/>
      <c r="N52" s="69"/>
      <c r="O52" s="24"/>
      <c r="P52" s="73"/>
      <c r="Q52" s="25"/>
      <c r="R52" s="75"/>
      <c r="U52" s="20" t="e">
        <f>VLOOKUP(D46&amp;" "&amp;B51,[1]UITSLAGEN!$N$6:$Q$113,4,FALSE)</f>
        <v>#N/A</v>
      </c>
      <c r="V52" s="20" t="e">
        <f>VLOOKUP(F46&amp;" "&amp;B51,[1]UITSLAGEN!$N$6:$Q$113,4,FALSE)</f>
        <v>#N/A</v>
      </c>
      <c r="W52" s="20" t="e">
        <f>VLOOKUP(H46&amp;" "&amp;B51,[1]UITSLAGEN!$N$6:$Q$113,4,FALSE)</f>
        <v>#N/A</v>
      </c>
      <c r="X52" s="20" t="e">
        <f>VLOOKUP(J46&amp;" "&amp;B51,[1]UITSLAGEN!$N$6:$Q$113,4,FALSE)</f>
        <v>#N/A</v>
      </c>
      <c r="Y52" s="20" t="e">
        <f>VLOOKUP(L46&amp;" "&amp;B51,[1]UITSLAGEN!$N$6:$Q$113,4,FALSE)</f>
        <v>#N/A</v>
      </c>
      <c r="Z52" s="20" t="e">
        <f>VLOOKUP(N46&amp;" "&amp;B51,[1]UITSLAGEN!$N$6:$Q$113,4,FALSE)</f>
        <v>#N/A</v>
      </c>
      <c r="AA52" s="20">
        <f>IF(AND(ISNA(U51),ISNA(U52)),0,IF(ISNA(U52),0,-VLOOKUP(D46&amp;" "&amp;B51,[1]UITSLAGEN!$N$6:$S$113,5,FALSE))+IF(ISNA(U51),0,VLOOKUP(B51&amp;" "&amp;D46,[1]UITSLAGEN!$N$6:$S$113,5,FALSE)))</f>
        <v>0</v>
      </c>
      <c r="AC52" s="20">
        <f>IF(AND(ISNA(W51),ISNA(W52)),0,IF(ISNA(W52),0,-VLOOKUP(H46&amp;" "&amp;B51,[1]UITSLAGEN!$N$6:$S$113,5,FALSE))+IF(ISNA(W51),0,VLOOKUP(B51&amp;" "&amp;H46,[1]UITSLAGEN!$N$6:$S$113,5,FALSE)))</f>
        <v>0</v>
      </c>
      <c r="AD52" s="20">
        <f>IF(AND(ISNA(X51),ISNA(X52)),0,IF(ISNA(X52),0,-VLOOKUP(J46&amp;" "&amp;B51,[1]UITSLAGEN!$N$6:$S$113,5,FALSE))+IF(ISNA(X51),0,VLOOKUP(B51&amp;" "&amp;J46,[1]UITSLAGEN!$N$6:$S$113,5,FALSE)))</f>
        <v>0</v>
      </c>
      <c r="AE52" s="20">
        <f>IF(AND(ISNA(Y51),ISNA(Y52)),0,IF(ISNA(Y52),0,-VLOOKUP(L46&amp;" "&amp;B51,[1]UITSLAGEN!$N$6:$S$113,5,FALSE))+IF(ISNA(Y51),0,VLOOKUP(B51&amp;" "&amp;L46,[1]UITSLAGEN!$N$6:$S$113,5,FALSE)))</f>
        <v>0</v>
      </c>
      <c r="AF52" s="20">
        <f>IF(AND(ISNA(Z51),ISNA(Z52)),0,IF(ISNA(Z52),0,-VLOOKUP(N46&amp;" "&amp;B51,[1]UITSLAGEN!$N$6:$S$113,5,FALSE))+IF(ISNA(Z51),0,VLOOKUP(B51&amp;" "&amp;N46,[1]UITSLAGEN!$N$6:$S$113,5,FALSE)))</f>
        <v>0</v>
      </c>
    </row>
    <row r="53" spans="2:32" ht="22.15" customHeight="1">
      <c r="B53" s="86" t="s">
        <v>136</v>
      </c>
      <c r="C53" s="88" t="str">
        <f>IF(ISNA(VLOOKUP(B53,[1]teams!$B$1:$C$77,2,FALSE)),"",VLOOKUP(B53,[1]teams!$B$1:$C$77,2,FALSE))</f>
        <v/>
      </c>
      <c r="D53" s="82" t="str">
        <f>AA53</f>
        <v/>
      </c>
      <c r="E53" s="11">
        <f>AA54</f>
        <v>0</v>
      </c>
      <c r="F53" s="84" t="str">
        <f>AB53</f>
        <v/>
      </c>
      <c r="G53" s="7">
        <f>AB54</f>
        <v>0</v>
      </c>
      <c r="H53" s="70"/>
      <c r="I53" s="13"/>
      <c r="J53" s="68" t="str">
        <f>AD53</f>
        <v/>
      </c>
      <c r="K53" s="7">
        <f>AD54</f>
        <v>0</v>
      </c>
      <c r="L53" s="68" t="str">
        <f>AE53</f>
        <v/>
      </c>
      <c r="M53" s="7">
        <f>AE54</f>
        <v>0</v>
      </c>
      <c r="N53" s="68" t="str">
        <f>AF53</f>
        <v/>
      </c>
      <c r="O53" s="2">
        <f>AF54</f>
        <v>0</v>
      </c>
      <c r="P53" s="72">
        <f>IF(NOT(ISTEXT(D53)),D53) +IF(NOT(ISTEXT(F53)),F53)+IF(NOT(ISTEXT(H53)),H53) +IF(NOT(ISTEXT(J53)),J53)+IF(NOT(ISTEXT(L53)),L53) +IF(NOT(ISTEXT(N53)),N53)</f>
        <v>0</v>
      </c>
      <c r="Q53" s="9">
        <f>IF(AND(E53="",G53="",I53="",K53="",M53="",O53=""),"",E53+G53+I53+K53+M53+O53)</f>
        <v>0</v>
      </c>
      <c r="R53" s="74" t="str">
        <f>IF(T53,"",RANK(S53,S49:S60,0)+T53)</f>
        <v/>
      </c>
      <c r="S53" s="20">
        <f>IF(C53="",-10000,IF(P53="","",-(RANK(P53,P49:P60,0)*1000-Q53)))</f>
        <v>-10000</v>
      </c>
      <c r="T53" s="20" t="b">
        <f>IF(C53="",TRUE)</f>
        <v>1</v>
      </c>
      <c r="U53" s="20" t="e">
        <f>VLOOKUP(B53&amp;" "&amp;D46,[1]UITSLAGEN!$N$6:$O$113,2,FALSE)</f>
        <v>#N/A</v>
      </c>
      <c r="V53" s="20" t="e">
        <f>VLOOKUP(B53&amp;" "&amp;F46,[1]UITSLAGEN!$N$6:$O$113,2,FALSE)</f>
        <v>#N/A</v>
      </c>
      <c r="W53" s="20" t="e">
        <f>VLOOKUP(B53&amp;" "&amp;H46,[1]UITSLAGEN!$N$6:$O$113,2,FALSE)</f>
        <v>#N/A</v>
      </c>
      <c r="X53" s="20" t="e">
        <f>VLOOKUP(B53&amp;" "&amp;J46,[1]UITSLAGEN!$N$6:$O$113,2,FALSE)</f>
        <v>#N/A</v>
      </c>
      <c r="Y53" s="20" t="e">
        <f>VLOOKUP(B53&amp;" "&amp;L46,[1]UITSLAGEN!$N$6:$O$113,2,FALSE)</f>
        <v>#N/A</v>
      </c>
      <c r="Z53" s="20" t="e">
        <f>VLOOKUP(B53&amp;" "&amp;N46,[1]UITSLAGEN!$N$6:$O$113,2,FALSE)</f>
        <v>#N/A</v>
      </c>
      <c r="AA53" s="20" t="str">
        <f>IF(AND(ISNA(U53),ISNA(U54)),"",IF(ISNA(U53),0,U53)+IF(ISNA(U54),0,U54))</f>
        <v/>
      </c>
      <c r="AB53" s="20" t="str">
        <f>IF(AND(ISNA(V53),ISNA(V54)),"",IF(ISNA(V53),0,V53)+IF(ISNA(V54),0,V54))</f>
        <v/>
      </c>
      <c r="AD53" s="20" t="str">
        <f>IF(AND(ISNA(X53),ISNA(X54)),"",IF(ISNA(X53),0,X53)+IF(ISNA(X54),0,X54))</f>
        <v/>
      </c>
      <c r="AE53" s="20" t="str">
        <f>IF(AND(ISNA(Y53),ISNA(Y54)),"",IF(ISNA(Y53),0,Y53)+IF(ISNA(Y54),0,Y54))</f>
        <v/>
      </c>
      <c r="AF53" s="20" t="str">
        <f>IF(AND(ISNA(Z53),ISNA(Z54)),"",IF(ISNA(Z53),0,Z53)+IF(ISNA(Z54),0,Z54))</f>
        <v/>
      </c>
    </row>
    <row r="54" spans="2:32" ht="22.15" customHeight="1" thickBot="1">
      <c r="B54" s="87"/>
      <c r="C54" s="89"/>
      <c r="D54" s="83"/>
      <c r="E54" s="26"/>
      <c r="F54" s="85"/>
      <c r="G54" s="23"/>
      <c r="H54" s="77"/>
      <c r="I54" s="27"/>
      <c r="J54" s="69"/>
      <c r="K54" s="23"/>
      <c r="L54" s="69"/>
      <c r="M54" s="23"/>
      <c r="N54" s="69"/>
      <c r="O54" s="24"/>
      <c r="P54" s="73"/>
      <c r="Q54" s="28"/>
      <c r="R54" s="75"/>
      <c r="U54" s="20" t="e">
        <f>VLOOKUP(D46&amp;" "&amp;B53,[1]UITSLAGEN!$N$6:$Q$113,4,FALSE)</f>
        <v>#N/A</v>
      </c>
      <c r="V54" s="20" t="e">
        <f>VLOOKUP(F46&amp;" "&amp;B53,[1]UITSLAGEN!$N$6:$Q$113,4,FALSE)</f>
        <v>#N/A</v>
      </c>
      <c r="W54" s="20" t="e">
        <f>VLOOKUP(H46&amp;" "&amp;B53,[1]UITSLAGEN!$N$6:$Q$113,4,FALSE)</f>
        <v>#N/A</v>
      </c>
      <c r="X54" s="20" t="e">
        <f>VLOOKUP(J46&amp;" "&amp;B53,[1]UITSLAGEN!$N$6:$Q$113,4,FALSE)</f>
        <v>#N/A</v>
      </c>
      <c r="Y54" s="20" t="e">
        <f>VLOOKUP(L46&amp;" "&amp;B53,[1]UITSLAGEN!$N$6:$Q$113,4,FALSE)</f>
        <v>#N/A</v>
      </c>
      <c r="Z54" s="20" t="e">
        <f>VLOOKUP(N46&amp;" "&amp;B53,[1]UITSLAGEN!$N$6:$Q$113,4,FALSE)</f>
        <v>#N/A</v>
      </c>
      <c r="AA54" s="20">
        <f>IF(AND(ISNA(U53),ISNA(U54)),0,IF(ISNA(U54),0,-VLOOKUP(D46&amp;" "&amp;B53,[1]UITSLAGEN!$N$6:$S$113,5,FALSE))+IF(ISNA(U53),0,VLOOKUP(B53&amp;" "&amp;D46,[1]UITSLAGEN!$N$6:$S$113,5,FALSE)))</f>
        <v>0</v>
      </c>
      <c r="AB54" s="20">
        <f>IF(AND(ISNA(V53),ISNA(V54)),0,IF(ISNA(V54),0,-VLOOKUP(F46&amp;" "&amp;B53,[1]UITSLAGEN!$N$6:$S$113,5,FALSE))+IF(ISNA(V53),0,VLOOKUP(B53&amp;" "&amp;F46,[1]UITSLAGEN!$N$6:$S$113,5,FALSE)))</f>
        <v>0</v>
      </c>
      <c r="AD54" s="20">
        <f>IF(AND(ISNA(X53),ISNA(X54)),0,IF(ISNA(X54),0,-VLOOKUP(J46&amp;" "&amp;B53,[1]UITSLAGEN!$N$6:$S$113,5,FALSE))+IF(ISNA(X53),0,VLOOKUP(B53&amp;" "&amp;J46,[1]UITSLAGEN!$N$6:$S$113,5,FALSE)))</f>
        <v>0</v>
      </c>
      <c r="AE54" s="20">
        <f>IF(AND(ISNA(Y53),ISNA(Y54)),0,IF(ISNA(Y54),0,-VLOOKUP(L46&amp;" "&amp;B53,[1]UITSLAGEN!$N$6:$S$113,5,FALSE))+IF(ISNA(Y53),0,VLOOKUP(B53&amp;" "&amp;L46,[1]UITSLAGEN!$N$6:$S$113,5,FALSE)))</f>
        <v>0</v>
      </c>
      <c r="AF54" s="20">
        <f>IF(AND(ISNA(Z53),ISNA(Z54)),0,IF(ISNA(Z54),0,-VLOOKUP(N46&amp;" "&amp;B53,[1]UITSLAGEN!$N$6:$S$113,5,FALSE))+IF(ISNA(Z53),0,VLOOKUP(B53&amp;" "&amp;N46,[1]UITSLAGEN!$N$6:$S$113,5,FALSE)))</f>
        <v>0</v>
      </c>
    </row>
    <row r="55" spans="2:32" ht="22.15" customHeight="1">
      <c r="B55" s="78" t="s">
        <v>137</v>
      </c>
      <c r="C55" s="88" t="str">
        <f>IF(ISNA(VLOOKUP(B55,[1]teams!$B$1:$C$77,2,FALSE)),"",VLOOKUP(B55,[1]teams!$B$1:$C$77,2,FALSE))</f>
        <v/>
      </c>
      <c r="D55" s="82" t="str">
        <f>AA55</f>
        <v/>
      </c>
      <c r="E55" s="11">
        <f>AA56</f>
        <v>0</v>
      </c>
      <c r="F55" s="84" t="str">
        <f>AB55</f>
        <v/>
      </c>
      <c r="G55" s="7">
        <f>AB56</f>
        <v>0</v>
      </c>
      <c r="H55" s="68" t="str">
        <f>AC55</f>
        <v/>
      </c>
      <c r="I55" s="3">
        <f>AC56</f>
        <v>0</v>
      </c>
      <c r="J55" s="90"/>
      <c r="K55" s="6"/>
      <c r="L55" s="68" t="str">
        <f>AE55</f>
        <v/>
      </c>
      <c r="M55" s="7">
        <f>AE56</f>
        <v>0</v>
      </c>
      <c r="N55" s="68" t="str">
        <f>AF55</f>
        <v/>
      </c>
      <c r="O55" s="2">
        <f>AF56</f>
        <v>0</v>
      </c>
      <c r="P55" s="72">
        <f>IF(NOT(ISTEXT(D55)),D55) +IF(NOT(ISTEXT(F55)),F55)+IF(NOT(ISTEXT(H55)),H55) +IF(NOT(ISTEXT(J55)),J55)+IF(NOT(ISTEXT(L55)),L55) +IF(NOT(ISTEXT(N55)),N55)</f>
        <v>0</v>
      </c>
      <c r="Q55" s="9">
        <f>IF(AND(E55="",G55="",I55="",K55="",M55="",O55=""),"",E55+G55+I55+K55+M55+O55)</f>
        <v>0</v>
      </c>
      <c r="R55" s="74" t="str">
        <f>IF(T55,"",RANK(S55,S49:S60,0)+T55)</f>
        <v/>
      </c>
      <c r="S55" s="20">
        <f>IF(C55="",-10000,IF(P55="","",-(RANK(P55,P49:P60,0)*1000-Q55)))</f>
        <v>-10000</v>
      </c>
      <c r="T55" s="20" t="b">
        <f>IF(C55="",TRUE)</f>
        <v>1</v>
      </c>
      <c r="U55" s="20" t="e">
        <f>VLOOKUP(B55&amp;" "&amp;D46,[1]UITSLAGEN!$N$6:$O$113,2,FALSE)</f>
        <v>#N/A</v>
      </c>
      <c r="V55" s="20" t="e">
        <f>VLOOKUP(B55&amp;" "&amp;F46,[1]UITSLAGEN!$N$6:$O$113,2,FALSE)</f>
        <v>#N/A</v>
      </c>
      <c r="W55" s="20" t="e">
        <f>VLOOKUP(B55&amp;" "&amp;H46,[1]UITSLAGEN!$N$6:$O$113,2,FALSE)</f>
        <v>#N/A</v>
      </c>
      <c r="X55" s="20" t="e">
        <f>VLOOKUP(B55&amp;" "&amp;J46,[1]UITSLAGEN!$N$6:$O$113,2,FALSE)</f>
        <v>#N/A</v>
      </c>
      <c r="Y55" s="20" t="e">
        <f>VLOOKUP(B55&amp;" "&amp;L46,[1]UITSLAGEN!$N$6:$O$113,2,FALSE)</f>
        <v>#N/A</v>
      </c>
      <c r="Z55" s="20" t="e">
        <f>VLOOKUP(B55&amp;" "&amp;N46,[1]UITSLAGEN!$N$6:$O$113,2,FALSE)</f>
        <v>#N/A</v>
      </c>
      <c r="AA55" s="20" t="str">
        <f>IF(AND(ISNA(U55),ISNA(U56)),"",IF(ISNA(U55),0,U55)+IF(ISNA(U56),0,U56))</f>
        <v/>
      </c>
      <c r="AB55" s="20" t="str">
        <f>IF(AND(ISNA(V55),ISNA(V56)),"",IF(ISNA(V55),0,V55)+IF(ISNA(V56),0,V56))</f>
        <v/>
      </c>
      <c r="AC55" s="20" t="str">
        <f>IF(AND(ISNA(W55),ISNA(W56)),"",IF(ISNA(W55),0,W55)+IF(ISNA(W56),0,W56))</f>
        <v/>
      </c>
      <c r="AE55" s="20" t="str">
        <f>IF(AND(ISNA(Y55),ISNA(Y56)),"",IF(ISNA(Y55),0,Y55)+IF(ISNA(Y56),0,Y56))</f>
        <v/>
      </c>
      <c r="AF55" s="20" t="str">
        <f>IF(AND(ISNA(Z55),ISNA(Z56)),"",IF(ISNA(Z55),0,Z55)+IF(ISNA(Z56),0,Z56))</f>
        <v/>
      </c>
    </row>
    <row r="56" spans="2:32" ht="22.15" customHeight="1" thickBot="1">
      <c r="B56" s="79"/>
      <c r="C56" s="89"/>
      <c r="D56" s="83"/>
      <c r="E56" s="26"/>
      <c r="F56" s="85"/>
      <c r="G56" s="23"/>
      <c r="H56" s="69"/>
      <c r="I56" s="26"/>
      <c r="J56" s="91"/>
      <c r="K56" s="27"/>
      <c r="L56" s="69"/>
      <c r="M56" s="23"/>
      <c r="N56" s="69"/>
      <c r="O56" s="24"/>
      <c r="P56" s="73"/>
      <c r="Q56" s="25"/>
      <c r="R56" s="75"/>
      <c r="U56" s="20" t="e">
        <f>VLOOKUP(D46&amp;" "&amp;B55,[1]UITSLAGEN!$N$6:$Q$113,4,FALSE)</f>
        <v>#N/A</v>
      </c>
      <c r="V56" s="20" t="e">
        <f>VLOOKUP(F46&amp;" "&amp;B55,[1]UITSLAGEN!$N$6:$Q$113,4,FALSE)</f>
        <v>#N/A</v>
      </c>
      <c r="W56" s="20" t="e">
        <f>VLOOKUP(H46&amp;" "&amp;B55,[1]UITSLAGEN!$N$6:$Q$113,4,FALSE)</f>
        <v>#N/A</v>
      </c>
      <c r="X56" s="20" t="e">
        <f>VLOOKUP(J46&amp;" "&amp;B55,[1]UITSLAGEN!$N$6:$Q$113,4,FALSE)</f>
        <v>#N/A</v>
      </c>
      <c r="Y56" s="20" t="e">
        <f>VLOOKUP(L46&amp;" "&amp;B55,[1]UITSLAGEN!$N$6:$Q$113,4,FALSE)</f>
        <v>#N/A</v>
      </c>
      <c r="Z56" s="20" t="e">
        <f>VLOOKUP(N46&amp;" "&amp;B55,[1]UITSLAGEN!$N$6:$Q$113,4,FALSE)</f>
        <v>#N/A</v>
      </c>
      <c r="AA56" s="20">
        <f>IF(AND(ISNA(U55),ISNA(U56)),0,IF(ISNA(U56),0,-VLOOKUP(D46&amp;" "&amp;B55,[1]UITSLAGEN!$N$6:$S$113,5,FALSE))+IF(ISNA(U55),0,VLOOKUP(B55&amp;" "&amp;D46,[1]UITSLAGEN!$N$6:$S$113,5,FALSE)))</f>
        <v>0</v>
      </c>
      <c r="AB56" s="20">
        <f>IF(AND(ISNA(V55),ISNA(V56)),0,IF(ISNA(V56),0,-VLOOKUP(F46&amp;" "&amp;B55,[1]UITSLAGEN!$N$6:$S$113,5,FALSE))+IF(ISNA(V55),0,VLOOKUP(B55&amp;" "&amp;F46,[1]UITSLAGEN!$N$6:$S$113,5,FALSE)))</f>
        <v>0</v>
      </c>
      <c r="AC56" s="20">
        <f>IF(AND(ISNA(W55),ISNA(W56)),0,IF(ISNA(W56),0,-VLOOKUP(H46&amp;" "&amp;B55,[1]UITSLAGEN!$N$6:$S$113,5,FALSE))+IF(ISNA(W55),0,VLOOKUP(B55&amp;" "&amp;H46,[1]UITSLAGEN!$N$6:$S$113,5,FALSE)))</f>
        <v>0</v>
      </c>
      <c r="AE56" s="20">
        <f>IF(AND(ISNA(Y55),ISNA(Y56)),0,IF(ISNA(Y56),0,-VLOOKUP(L46&amp;" "&amp;B55,[1]UITSLAGEN!$N$6:$S$113,5,FALSE))+IF(ISNA(Y55),0,VLOOKUP(B55&amp;" "&amp;L46,[1]UITSLAGEN!$N$6:$S$113,5,FALSE)))</f>
        <v>0</v>
      </c>
      <c r="AF56" s="20">
        <f>IF(AND(ISNA(Z55),ISNA(Z56)),0,IF(ISNA(Z56),0,-VLOOKUP(N46&amp;" "&amp;B55,[1]UITSLAGEN!$N$6:$S$113,5,FALSE))+IF(ISNA(Z55),0,VLOOKUP(B55&amp;" "&amp;N46,[1]UITSLAGEN!$N$6:$S$113,5,FALSE)))</f>
        <v>0</v>
      </c>
    </row>
    <row r="57" spans="2:32" ht="22.15" customHeight="1">
      <c r="B57" s="86" t="s">
        <v>138</v>
      </c>
      <c r="C57" s="88" t="str">
        <f>IF(ISNA(VLOOKUP(B57,[1]teams!$B$1:$C$77,2,FALSE)),"",VLOOKUP(B57,[1]teams!$B$1:$C$77,2,FALSE))</f>
        <v/>
      </c>
      <c r="D57" s="82" t="str">
        <f>AA57</f>
        <v/>
      </c>
      <c r="E57" s="11">
        <f>AA58</f>
        <v>0</v>
      </c>
      <c r="F57" s="84" t="str">
        <f>AB57</f>
        <v/>
      </c>
      <c r="G57" s="7">
        <f>AB58</f>
        <v>0</v>
      </c>
      <c r="H57" s="68" t="str">
        <f>AC57</f>
        <v/>
      </c>
      <c r="I57" s="3">
        <f>AC58</f>
        <v>0</v>
      </c>
      <c r="J57" s="68" t="str">
        <f>AD57</f>
        <v/>
      </c>
      <c r="K57" s="7">
        <f>AD58</f>
        <v>0</v>
      </c>
      <c r="L57" s="76"/>
      <c r="M57" s="6"/>
      <c r="N57" s="68" t="str">
        <f>AF57</f>
        <v/>
      </c>
      <c r="O57" s="2">
        <f>AF58</f>
        <v>0</v>
      </c>
      <c r="P57" s="72">
        <f>IF(NOT(ISTEXT(D57)),D57) +IF(NOT(ISTEXT(F57)),F57)+IF(NOT(ISTEXT(H57)),H57) +IF(NOT(ISTEXT(J57)),J57)+IF(NOT(ISTEXT(L57)),L57) +IF(NOT(ISTEXT(N57)),N57)</f>
        <v>0</v>
      </c>
      <c r="Q57" s="9">
        <f>IF(AND(E57="",G57="",I57="",K57="",M57="",O57=""),"",E57+G57+I57+K57+M57+O57)</f>
        <v>0</v>
      </c>
      <c r="R57" s="74" t="str">
        <f>IF(T57,"",RANK(S57,S49:S60,0)+T57)</f>
        <v/>
      </c>
      <c r="S57" s="20">
        <f>IF(C57="",-10000,IF(P57="","",-(RANK(P57,P49:P60,0)*1000-Q57)))</f>
        <v>-10000</v>
      </c>
      <c r="T57" s="20" t="b">
        <f>IF(C57="",TRUE)</f>
        <v>1</v>
      </c>
      <c r="U57" s="20" t="e">
        <f>VLOOKUP(B57&amp;" "&amp;D46,[1]UITSLAGEN!$N$6:$O$113,2,FALSE)</f>
        <v>#N/A</v>
      </c>
      <c r="V57" s="20" t="e">
        <f>VLOOKUP(B57&amp;" "&amp;F46,[1]UITSLAGEN!$N$6:$O$113,2,FALSE)</f>
        <v>#N/A</v>
      </c>
      <c r="W57" s="20" t="e">
        <f>VLOOKUP(B57&amp;" "&amp;H46,[1]UITSLAGEN!$N$6:$O$113,2,FALSE)</f>
        <v>#N/A</v>
      </c>
      <c r="X57" s="20" t="e">
        <f>VLOOKUP(B57&amp;" "&amp;J46,[1]UITSLAGEN!$N$6:$O$113,2,FALSE)</f>
        <v>#N/A</v>
      </c>
      <c r="Y57" s="20" t="e">
        <f>VLOOKUP(B57&amp;" "&amp;L46,[1]UITSLAGEN!$N$6:$O$113,2,FALSE)</f>
        <v>#N/A</v>
      </c>
      <c r="Z57" s="20" t="e">
        <f>VLOOKUP(B57&amp;" "&amp;N46,[1]UITSLAGEN!$N$6:$O$113,2,FALSE)</f>
        <v>#N/A</v>
      </c>
      <c r="AA57" s="20" t="str">
        <f>IF(AND(ISNA(U57),ISNA(U58)),"",IF(ISNA(U57),0,U57)+IF(ISNA(U58),0,U58))</f>
        <v/>
      </c>
      <c r="AB57" s="20" t="str">
        <f>IF(AND(ISNA(V57),ISNA(V58)),"",IF(ISNA(V57),0,V57)+IF(ISNA(V58),0,V58))</f>
        <v/>
      </c>
      <c r="AC57" s="20" t="str">
        <f>IF(AND(ISNA(W57),ISNA(W58)),"",IF(ISNA(W57),0,W57)+IF(ISNA(W58),0,W58))</f>
        <v/>
      </c>
      <c r="AD57" s="20" t="str">
        <f>IF(AND(ISNA(X57),ISNA(X58)),"",IF(ISNA(X57),0,X57)+IF(ISNA(X58),0,X58))</f>
        <v/>
      </c>
      <c r="AF57" s="20" t="str">
        <f>IF(AND(ISNA(Z57),ISNA(Z58)),"",IF(ISNA(Z57),0,Z57)+IF(ISNA(Z58),0,Z58))</f>
        <v/>
      </c>
    </row>
    <row r="58" spans="2:32" ht="22.15" customHeight="1" thickBot="1">
      <c r="B58" s="87"/>
      <c r="C58" s="89"/>
      <c r="D58" s="83"/>
      <c r="E58" s="26"/>
      <c r="F58" s="85"/>
      <c r="G58" s="23"/>
      <c r="H58" s="69"/>
      <c r="I58" s="26"/>
      <c r="J58" s="69"/>
      <c r="K58" s="23"/>
      <c r="L58" s="77"/>
      <c r="M58" s="27"/>
      <c r="N58" s="69"/>
      <c r="O58" s="24"/>
      <c r="P58" s="73"/>
      <c r="Q58" s="25"/>
      <c r="R58" s="75"/>
      <c r="U58" s="20" t="e">
        <f>VLOOKUP(D46&amp;" "&amp;B57,[1]UITSLAGEN!$N$6:$Q$113,4,FALSE)</f>
        <v>#N/A</v>
      </c>
      <c r="V58" s="20" t="e">
        <f>VLOOKUP(F46&amp;" "&amp;B57,[1]UITSLAGEN!$N$6:$Q$113,4,FALSE)</f>
        <v>#N/A</v>
      </c>
      <c r="W58" s="20" t="e">
        <f>VLOOKUP(H46&amp;" "&amp;B57,[1]UITSLAGEN!$N$6:$Q$113,4,FALSE)</f>
        <v>#N/A</v>
      </c>
      <c r="X58" s="20" t="e">
        <f>VLOOKUP(J46&amp;" "&amp;B57,[1]UITSLAGEN!$N$6:$Q$113,4,FALSE)</f>
        <v>#N/A</v>
      </c>
      <c r="Y58" s="20" t="e">
        <f>VLOOKUP(L46&amp;" "&amp;B57,[1]UITSLAGEN!$N$6:$Q$113,4,FALSE)</f>
        <v>#N/A</v>
      </c>
      <c r="Z58" s="20" t="e">
        <f>VLOOKUP(N46&amp;" "&amp;B57,[1]UITSLAGEN!$N$6:$Q$113,4,FALSE)</f>
        <v>#N/A</v>
      </c>
      <c r="AA58" s="20">
        <f>IF(AND(ISNA(U57),ISNA(U58)),0,IF(ISNA(U58),0,-VLOOKUP(D46&amp;" "&amp;B57,[1]UITSLAGEN!$N$6:$S$113,5,FALSE))+IF(ISNA(U57),0,VLOOKUP(B57&amp;" "&amp;D46,[1]UITSLAGEN!$N$6:$S$113,5,FALSE)))</f>
        <v>0</v>
      </c>
      <c r="AB58" s="20">
        <f>IF(AND(ISNA(V57),ISNA(V58)),0,IF(ISNA(V58),0,-VLOOKUP(F46&amp;" "&amp;B57,[1]UITSLAGEN!$N$6:$S$113,5,FALSE))+IF(ISNA(V57),0,VLOOKUP(B57&amp;" "&amp;F46,[1]UITSLAGEN!$N$6:$S$113,5,FALSE)))</f>
        <v>0</v>
      </c>
      <c r="AC58" s="20">
        <f>IF(AND(ISNA(W57),ISNA(W58)),0,IF(ISNA(W58),0,-VLOOKUP(H46&amp;" "&amp;B57,[1]UITSLAGEN!$N$6:$S$113,5,FALSE))+IF(ISNA(W57),0,VLOOKUP(B57&amp;" "&amp;H46,[1]UITSLAGEN!$N$6:$S$113,5,FALSE)))</f>
        <v>0</v>
      </c>
      <c r="AD58" s="20">
        <f>IF(AND(ISNA(X57),ISNA(X58)),0,IF(ISNA(X58),0,-VLOOKUP(J46&amp;" "&amp;B57,[1]UITSLAGEN!$N$6:$S$113,5,FALSE))+IF(ISNA(X57),0,VLOOKUP(B57&amp;" "&amp;J46,[1]UITSLAGEN!$N$6:$S$113,5,FALSE)))</f>
        <v>0</v>
      </c>
      <c r="AF58" s="20">
        <f>IF(AND(ISNA(Z57),ISNA(Z58)),0,IF(ISNA(Z58),0,-VLOOKUP(N46&amp;" "&amp;B57,[1]UITSLAGEN!$N$6:$S$113,5,FALSE))+IF(ISNA(Z57),0,VLOOKUP(B57&amp;" "&amp;N46,[1]UITSLAGEN!$N$6:$S$113,5,FALSE)))</f>
        <v>0</v>
      </c>
    </row>
    <row r="59" spans="2:32" ht="22.15" customHeight="1">
      <c r="B59" s="78" t="s">
        <v>139</v>
      </c>
      <c r="C59" s="80" t="str">
        <f>IF(ISNA(VLOOKUP(B59,[1]teams!$B$1:$C$77,2,FALSE)),"",VLOOKUP(B59,[1]teams!$B$1:$C$77,2,FALSE))</f>
        <v/>
      </c>
      <c r="D59" s="82" t="str">
        <f>AA59</f>
        <v/>
      </c>
      <c r="E59" s="11">
        <f>AA60</f>
        <v>0</v>
      </c>
      <c r="F59" s="84" t="str">
        <f>AB59</f>
        <v/>
      </c>
      <c r="G59" s="7">
        <f>AB60</f>
        <v>0</v>
      </c>
      <c r="H59" s="68" t="str">
        <f>AC59</f>
        <v/>
      </c>
      <c r="I59" s="3">
        <f>AC60</f>
        <v>0</v>
      </c>
      <c r="J59" s="68" t="str">
        <f>AD59</f>
        <v/>
      </c>
      <c r="K59" s="7">
        <f>AD60</f>
        <v>0</v>
      </c>
      <c r="L59" s="68" t="str">
        <f>AE59</f>
        <v/>
      </c>
      <c r="M59" s="7">
        <f>AE60</f>
        <v>0</v>
      </c>
      <c r="N59" s="70"/>
      <c r="O59" s="10"/>
      <c r="P59" s="72">
        <f>IF(NOT(ISTEXT(D59)),D59) +IF(NOT(ISTEXT(F59)),F59)+IF(NOT(ISTEXT(H59)),H59) +IF(NOT(ISTEXT(J59)),J59)+IF(NOT(ISTEXT(L59)),L59) +IF(NOT(ISTEXT(N59)),N59)</f>
        <v>0</v>
      </c>
      <c r="Q59" s="9">
        <f>IF(AND(E59="",G59="",I59="",K59="",M59="",O59=""),"",E59+G59+I59+K59+M59+O59)</f>
        <v>0</v>
      </c>
      <c r="R59" s="74" t="str">
        <f>IF(T59,"",RANK(S59,S49:S60,0)+T59)</f>
        <v/>
      </c>
      <c r="S59" s="20">
        <f>IF(C59="",-10000,IF(P59="","",-(RANK(P59,P49:P60,0)*1000-Q59)))</f>
        <v>-10000</v>
      </c>
      <c r="T59" s="20" t="b">
        <f>IF(C59="",TRUE)</f>
        <v>1</v>
      </c>
      <c r="U59" s="20" t="e">
        <f>VLOOKUP(B59&amp;" "&amp;D46,[1]UITSLAGEN!$N$6:$O$113,2,FALSE)</f>
        <v>#N/A</v>
      </c>
      <c r="V59" s="20" t="e">
        <f>VLOOKUP(B59&amp;" "&amp;F46,[1]UITSLAGEN!$N$6:$O$113,2,FALSE)</f>
        <v>#N/A</v>
      </c>
      <c r="W59" s="20" t="e">
        <f>VLOOKUP(B59&amp;" "&amp;H46,[1]UITSLAGEN!$N$6:$O$113,2,FALSE)</f>
        <v>#N/A</v>
      </c>
      <c r="X59" s="20" t="e">
        <f>VLOOKUP(B59&amp;" "&amp;J46,[1]UITSLAGEN!$N$6:$O$113,2,FALSE)</f>
        <v>#N/A</v>
      </c>
      <c r="Y59" s="20" t="e">
        <f>VLOOKUP(B59&amp;" "&amp;L46,[1]UITSLAGEN!$N$6:$O$113,2,FALSE)</f>
        <v>#N/A</v>
      </c>
      <c r="Z59" s="20" t="e">
        <f>VLOOKUP(B59&amp;" "&amp;N46,[1]UITSLAGEN!$N$6:$O$113,2,FALSE)</f>
        <v>#N/A</v>
      </c>
      <c r="AA59" s="20" t="str">
        <f>IF(AND(ISNA(U59),ISNA(U60)),"",IF(ISNA(U59),0,U59)+IF(ISNA(U60),0,U60))</f>
        <v/>
      </c>
      <c r="AB59" s="20" t="str">
        <f>IF(AND(ISNA(V59),ISNA(V60)),"",IF(ISNA(V59),0,V59)+IF(ISNA(V60),0,V60))</f>
        <v/>
      </c>
      <c r="AC59" s="20" t="str">
        <f>IF(AND(ISNA(W59),ISNA(W60)),"",IF(ISNA(W59),0,W59)+IF(ISNA(W60),0,W60))</f>
        <v/>
      </c>
      <c r="AD59" s="20" t="str">
        <f>IF(AND(ISNA(X59),ISNA(X60)),"",IF(ISNA(X59),0,X59)+IF(ISNA(X60),0,X60))</f>
        <v/>
      </c>
      <c r="AE59" s="20" t="str">
        <f>IF(AND(ISNA(Y59),ISNA(Y60)),"",IF(ISNA(Y59),0,Y59)+IF(ISNA(Y60),0,Y60))</f>
        <v/>
      </c>
    </row>
    <row r="60" spans="2:32" ht="22.15" customHeight="1" thickBot="1">
      <c r="B60" s="79"/>
      <c r="C60" s="81"/>
      <c r="D60" s="83"/>
      <c r="E60" s="29"/>
      <c r="F60" s="85"/>
      <c r="G60" s="30"/>
      <c r="H60" s="69"/>
      <c r="I60" s="30"/>
      <c r="J60" s="69"/>
      <c r="K60" s="30"/>
      <c r="L60" s="69"/>
      <c r="M60" s="30"/>
      <c r="N60" s="71"/>
      <c r="O60" s="25"/>
      <c r="P60" s="73"/>
      <c r="Q60" s="25"/>
      <c r="R60" s="75"/>
      <c r="U60" s="20" t="e">
        <f>VLOOKUP(D46&amp;" "&amp;B59,[1]UITSLAGEN!$N$6:$Q$113,4,FALSE)</f>
        <v>#N/A</v>
      </c>
      <c r="V60" s="20" t="e">
        <f>VLOOKUP(F46&amp;" "&amp;B59,[1]UITSLAGEN!$N$6:$Q$113,4,FALSE)</f>
        <v>#N/A</v>
      </c>
      <c r="W60" s="20" t="e">
        <f>VLOOKUP(H46&amp;" "&amp;B59,[1]UITSLAGEN!$N$6:$Q$113,4,FALSE)</f>
        <v>#N/A</v>
      </c>
      <c r="X60" s="20" t="e">
        <f>VLOOKUP(J46&amp;" "&amp;B59,[1]UITSLAGEN!$N$6:$Q$113,4,FALSE)</f>
        <v>#N/A</v>
      </c>
      <c r="Y60" s="20" t="e">
        <f>VLOOKUP(L46&amp;" "&amp;B59,[1]UITSLAGEN!$N$6:$Q$113,4,FALSE)</f>
        <v>#N/A</v>
      </c>
      <c r="Z60" s="20" t="e">
        <f>VLOOKUP(N46&amp;" "&amp;B59,[1]UITSLAGEN!$N$6:$Q$113,4,FALSE)</f>
        <v>#N/A</v>
      </c>
      <c r="AA60" s="20">
        <f>IF(AND(ISNA(U59),ISNA(U60)),0,IF(ISNA(U60),0,-VLOOKUP(D46&amp;" "&amp;B59,[1]UITSLAGEN!$N$6:$S$113,5,FALSE))+IF(ISNA(U59),0,VLOOKUP(B59&amp;" "&amp;D46,[1]UITSLAGEN!$N$6:$S$113,5,FALSE)))</f>
        <v>0</v>
      </c>
      <c r="AB60" s="20">
        <f>IF(AND(ISNA(V59),ISNA(V60)),0,IF(ISNA(V60),0,-VLOOKUP(F46&amp;" "&amp;B59,[1]UITSLAGEN!$N$6:$S$113,5,FALSE))+IF(ISNA(V59),0,VLOOKUP(B59&amp;" "&amp;F46,[1]UITSLAGEN!$N$6:$S$113,5,FALSE)))</f>
        <v>0</v>
      </c>
      <c r="AC60" s="20">
        <f>IF(AND(ISNA(W59),ISNA(W60)),0,IF(ISNA(W60),0,-VLOOKUP(H46&amp;" "&amp;B59,[1]UITSLAGEN!$N$6:$S$113,5,FALSE))+IF(ISNA(W59),0,VLOOKUP(B59&amp;" "&amp;H46,[1]UITSLAGEN!$N$6:$S$113,5,FALSE)))</f>
        <v>0</v>
      </c>
      <c r="AD60" s="20">
        <f>IF(AND(ISNA(X59),ISNA(X60)),0,IF(ISNA(X60),0,-VLOOKUP(J46&amp;" "&amp;B59,[1]UITSLAGEN!$N$6:$S$113,5,FALSE))+IF(ISNA(X59),0,VLOOKUP(B59&amp;" "&amp;J46,[1]UITSLAGEN!$N$6:$S$113,5,FALSE)))</f>
        <v>0</v>
      </c>
      <c r="AE60" s="20">
        <f>IF(AND(ISNA(Y59),ISNA(Y60)),0,IF(ISNA(Y60),0,-VLOOKUP(L46&amp;" "&amp;B59,[1]UITSLAGEN!$N$6:$S$113,5,FALSE))+IF(ISNA(Y59),0,VLOOKUP(B59&amp;" "&amp;L46,[1]UITSLAGEN!$N$6:$S$113,5,FALSE)))</f>
        <v>0</v>
      </c>
    </row>
    <row r="61" spans="2:32" ht="22.15" customHeight="1" thickBot="1">
      <c r="D61" s="20" t="str">
        <f>B64</f>
        <v>2-E1</v>
      </c>
      <c r="F61" s="20" t="str">
        <f>B66</f>
        <v>2-E2</v>
      </c>
      <c r="H61" s="20" t="str">
        <f>B68</f>
        <v>2-E3</v>
      </c>
      <c r="J61" s="20" t="str">
        <f>B70</f>
        <v>2-E4</v>
      </c>
      <c r="L61" s="20" t="str">
        <f>B72</f>
        <v>2-E5</v>
      </c>
      <c r="N61" s="20" t="str">
        <f>B74</f>
        <v>2-E6</v>
      </c>
    </row>
    <row r="62" spans="2:32" ht="22.15" customHeight="1">
      <c r="B62" s="99" t="s">
        <v>57</v>
      </c>
      <c r="C62" s="102" t="s">
        <v>24</v>
      </c>
      <c r="D62" s="92" t="str">
        <f>+C64</f>
        <v/>
      </c>
      <c r="E62" s="96"/>
      <c r="F62" s="92" t="str">
        <f>+C66</f>
        <v/>
      </c>
      <c r="G62" s="96"/>
      <c r="H62" s="92" t="str">
        <f>+C68</f>
        <v/>
      </c>
      <c r="I62" s="96"/>
      <c r="J62" s="92" t="str">
        <f>+C70</f>
        <v/>
      </c>
      <c r="K62" s="96"/>
      <c r="L62" s="92" t="str">
        <f>+C72</f>
        <v/>
      </c>
      <c r="M62" s="93"/>
      <c r="N62" s="92" t="str">
        <f>+C74</f>
        <v/>
      </c>
      <c r="O62" s="93"/>
      <c r="P62" s="92" t="s">
        <v>2</v>
      </c>
      <c r="Q62" s="96"/>
      <c r="R62" s="99" t="s">
        <v>3</v>
      </c>
      <c r="T62" s="21"/>
      <c r="U62" s="21"/>
    </row>
    <row r="63" spans="2:32" ht="22.15" customHeight="1" thickBot="1">
      <c r="B63" s="100"/>
      <c r="C63" s="103"/>
      <c r="D63" s="97"/>
      <c r="E63" s="98"/>
      <c r="F63" s="97"/>
      <c r="G63" s="98"/>
      <c r="H63" s="97"/>
      <c r="I63" s="98"/>
      <c r="J63" s="97"/>
      <c r="K63" s="98"/>
      <c r="L63" s="94"/>
      <c r="M63" s="95"/>
      <c r="N63" s="94"/>
      <c r="O63" s="95"/>
      <c r="P63" s="97"/>
      <c r="Q63" s="98"/>
      <c r="R63" s="100"/>
    </row>
    <row r="64" spans="2:32" ht="22.15" customHeight="1">
      <c r="B64" s="86" t="s">
        <v>140</v>
      </c>
      <c r="C64" s="88" t="str">
        <f>IF(ISNA(VLOOKUP(B64,[1]teams!$B$1:$C$77,2,FALSE)),"",VLOOKUP(B64,[1]teams!$B$1:$C$77,2,FALSE))</f>
        <v/>
      </c>
      <c r="D64" s="72"/>
      <c r="E64" s="12"/>
      <c r="F64" s="84" t="str">
        <f>AB64</f>
        <v/>
      </c>
      <c r="G64" s="7">
        <f>AB65</f>
        <v>0</v>
      </c>
      <c r="H64" s="68" t="str">
        <f>AC64</f>
        <v/>
      </c>
      <c r="I64" s="7">
        <f>AC65</f>
        <v>0</v>
      </c>
      <c r="J64" s="68" t="str">
        <f>AD64</f>
        <v/>
      </c>
      <c r="K64" s="7">
        <f>AD65</f>
        <v>0</v>
      </c>
      <c r="L64" s="68" t="str">
        <f>AE64</f>
        <v/>
      </c>
      <c r="M64" s="7">
        <f>AE65</f>
        <v>0</v>
      </c>
      <c r="N64" s="68" t="str">
        <f>AF64</f>
        <v/>
      </c>
      <c r="O64" s="2">
        <f>AF65</f>
        <v>0</v>
      </c>
      <c r="P64" s="72">
        <f>IF(NOT(ISTEXT(D64)),D64) +IF(NOT(ISTEXT(F64)),F64)+IF(NOT(ISTEXT(H64)),H64) +IF(NOT(ISTEXT(J64)),J64)+IF(NOT(ISTEXT(L64)),L64) +IF(NOT(ISTEXT(N64)),N64)</f>
        <v>0</v>
      </c>
      <c r="Q64" s="9">
        <f>IF(AND(E64="",G64="",I64="",K64="",M64="",O64=""),"",E64+G64+I64+K64+M64+O64)</f>
        <v>0</v>
      </c>
      <c r="R64" s="74" t="str">
        <f>IF(T64,"",RANK(S64,S64:S75,0)+T64)</f>
        <v/>
      </c>
      <c r="S64" s="20">
        <f>IF(C64="",-10000,IF(P64="","",-(RANK(P64,P64:P75,0)*1000-Q64)))</f>
        <v>-10000</v>
      </c>
      <c r="T64" s="20" t="b">
        <f>IF(C64="",TRUE)</f>
        <v>1</v>
      </c>
      <c r="U64" s="20" t="e">
        <f>VLOOKUP(B64&amp;" "&amp;D61,[1]UITSLAGEN!$N$6:$O$113,2,FALSE)</f>
        <v>#N/A</v>
      </c>
      <c r="V64" s="20" t="e">
        <f>VLOOKUP(B64&amp;" "&amp;F61,[1]UITSLAGEN!$N$6:$O$113,2,FALSE)</f>
        <v>#N/A</v>
      </c>
      <c r="W64" s="20" t="e">
        <f>VLOOKUP(B64&amp;" "&amp;H61,[1]UITSLAGEN!$N$6:$O$113,2,FALSE)</f>
        <v>#N/A</v>
      </c>
      <c r="X64" s="20" t="e">
        <f>VLOOKUP(B64&amp;" "&amp;J61,[1]UITSLAGEN!$N$6:$O$113,2,FALSE)</f>
        <v>#N/A</v>
      </c>
      <c r="Y64" s="20" t="e">
        <f>VLOOKUP(B64&amp;" "&amp;L61,[1]UITSLAGEN!$N$6:$O$113,2,FALSE)</f>
        <v>#N/A</v>
      </c>
      <c r="Z64" s="20" t="e">
        <f>VLOOKUP(B64&amp;" "&amp;N61,[1]UITSLAGEN!$N$6:$O$113,2,FALSE)</f>
        <v>#N/A</v>
      </c>
      <c r="AA64" s="20" t="str">
        <f t="shared" ref="AA64:AF64" si="4">IF(AND(ISNA(U64),ISNA(U65)),"",IF(ISNA(U64),0,U64)+IF(ISNA(U65),0,U65))</f>
        <v/>
      </c>
      <c r="AB64" s="20" t="str">
        <f t="shared" si="4"/>
        <v/>
      </c>
      <c r="AC64" s="20" t="str">
        <f t="shared" si="4"/>
        <v/>
      </c>
      <c r="AD64" s="20" t="str">
        <f t="shared" si="4"/>
        <v/>
      </c>
      <c r="AE64" s="20" t="str">
        <f t="shared" si="4"/>
        <v/>
      </c>
      <c r="AF64" s="20" t="str">
        <f t="shared" si="4"/>
        <v/>
      </c>
    </row>
    <row r="65" spans="2:32" ht="22.15" customHeight="1" thickBot="1">
      <c r="B65" s="87"/>
      <c r="C65" s="89"/>
      <c r="D65" s="101"/>
      <c r="E65" s="22"/>
      <c r="F65" s="85"/>
      <c r="G65" s="23"/>
      <c r="H65" s="69"/>
      <c r="I65" s="23"/>
      <c r="J65" s="69"/>
      <c r="K65" s="23"/>
      <c r="L65" s="69"/>
      <c r="M65" s="23"/>
      <c r="N65" s="69"/>
      <c r="O65" s="24"/>
      <c r="P65" s="73"/>
      <c r="Q65" s="25"/>
      <c r="R65" s="75"/>
      <c r="U65" s="20" t="e">
        <f>VLOOKUP(D61&amp;" "&amp;B64,[1]UITSLAGEN!$N$6:$Q$113,4,FALSE)</f>
        <v>#N/A</v>
      </c>
      <c r="V65" s="20" t="e">
        <f>VLOOKUP(F61&amp;" "&amp;B64,[1]UITSLAGEN!$N$6:$Q$113,4,FALSE)</f>
        <v>#N/A</v>
      </c>
      <c r="W65" s="20" t="e">
        <f>VLOOKUP(H61&amp;" "&amp;B64,[1]UITSLAGEN!$N$6:$Q$113,4,FALSE)</f>
        <v>#N/A</v>
      </c>
      <c r="X65" s="20" t="e">
        <f>VLOOKUP(J61&amp;" "&amp;B64,[1]UITSLAGEN!$N$6:$Q$113,4,FALSE)</f>
        <v>#N/A</v>
      </c>
      <c r="Y65" s="20" t="e">
        <f>VLOOKUP(L61&amp;" "&amp;B64,[1]UITSLAGEN!$N$6:$Q$113,4,FALSE)</f>
        <v>#N/A</v>
      </c>
      <c r="Z65" s="20" t="e">
        <f>VLOOKUP(N61&amp;" "&amp;B64,[1]UITSLAGEN!$N$6:$Q$113,4,FALSE)</f>
        <v>#N/A</v>
      </c>
      <c r="AB65" s="20">
        <f>IF(AND(ISNA(V64),ISNA(V65)),0,IF(ISNA(V65),0,-VLOOKUP(F61&amp;" "&amp;B64,[1]UITSLAGEN!$N$6:$S$113,5,FALSE))+IF(ISNA(V64),0,VLOOKUP(B64&amp;" "&amp;F61,[1]UITSLAGEN!$N$6:$S$113,5,FALSE)))</f>
        <v>0</v>
      </c>
      <c r="AC65" s="20">
        <f>IF(AND(ISNA(W64),ISNA(W65)),0,IF(ISNA(W65),0,-VLOOKUP(H61&amp;" "&amp;B64,[1]UITSLAGEN!$N$6:$S$113,5,FALSE))+IF(ISNA(W64),0,VLOOKUP(B64&amp;" "&amp;H61,[1]UITSLAGEN!$N$6:$S$113,5,FALSE)))</f>
        <v>0</v>
      </c>
      <c r="AD65" s="20">
        <f>IF(AND(ISNA(X64),ISNA(X65)),0,IF(ISNA(X65),0,-VLOOKUP(J61&amp;" "&amp;B64,[1]UITSLAGEN!$N$6:$S$113,5,FALSE))+IF(ISNA(X64),0,VLOOKUP(B64&amp;" "&amp;J61,[1]UITSLAGEN!$N$6:$S$113,5,FALSE)))</f>
        <v>0</v>
      </c>
      <c r="AE65" s="20">
        <f>IF(AND(ISNA(Y64),ISNA(Y65)),0,IF(ISNA(Y65),0,-VLOOKUP(L61&amp;" "&amp;B64,[1]UITSLAGEN!$N$6:$S$113,5,FALSE))+IF(ISNA(Y64),0,VLOOKUP(B64&amp;" "&amp;L61,[1]UITSLAGEN!$N$6:$S$113,5,FALSE)))</f>
        <v>0</v>
      </c>
      <c r="AF65" s="20">
        <f>IF(AND(ISNA(Z64),ISNA(Z65)),0,IF(ISNA(Z65),0,-VLOOKUP(N61&amp;" "&amp;B64,[1]UITSLAGEN!$N$6:$S$113,5,FALSE))+IF(ISNA(Z64),0,VLOOKUP(B64&amp;" "&amp;N61,[1]UITSLAGEN!$N$6:$S$113,5,FALSE)))</f>
        <v>0</v>
      </c>
    </row>
    <row r="66" spans="2:32" ht="22.15" customHeight="1">
      <c r="B66" s="86" t="s">
        <v>141</v>
      </c>
      <c r="C66" s="88" t="str">
        <f>IF(ISNA(VLOOKUP(B66,[1]teams!$B$1:$C$77,2,FALSE)),"",VLOOKUP(B66,[1]teams!$B$1:$C$77,2,FALSE))</f>
        <v/>
      </c>
      <c r="D66" s="82" t="str">
        <f>AA66</f>
        <v/>
      </c>
      <c r="E66" s="11">
        <f>AA67</f>
        <v>0</v>
      </c>
      <c r="F66" s="90"/>
      <c r="G66" s="6"/>
      <c r="H66" s="68" t="str">
        <f>AC66</f>
        <v/>
      </c>
      <c r="I66" s="3">
        <f>AC67</f>
        <v>0</v>
      </c>
      <c r="J66" s="68" t="str">
        <f>AD66</f>
        <v/>
      </c>
      <c r="K66" s="3">
        <f>AD67</f>
        <v>0</v>
      </c>
      <c r="L66" s="68" t="str">
        <f>AE66</f>
        <v/>
      </c>
      <c r="M66" s="7">
        <f>AE67</f>
        <v>0</v>
      </c>
      <c r="N66" s="68" t="str">
        <f>AF66</f>
        <v/>
      </c>
      <c r="O66" s="2">
        <f>AF67</f>
        <v>0</v>
      </c>
      <c r="P66" s="72">
        <f>IF(NOT(ISTEXT(D66)),D66) +IF(NOT(ISTEXT(F66)),F66)+IF(NOT(ISTEXT(H66)),H66) +IF(NOT(ISTEXT(J66)),J66)+IF(NOT(ISTEXT(L66)),L66) +IF(NOT(ISTEXT(N66)),N66)</f>
        <v>0</v>
      </c>
      <c r="Q66" s="9">
        <f>IF(AND(E66="",G66="",I66="",K66="",M66="",O66=""),"",E66+G66+I66+K66+M66+O66)</f>
        <v>0</v>
      </c>
      <c r="R66" s="74" t="str">
        <f>IF(T66,"",RANK(S66,S64:S75,0)+T66)</f>
        <v/>
      </c>
      <c r="S66" s="20">
        <f>IF(C66="",-10000,IF(P66="","",-(RANK(P66,P64:P75,0)*1000-Q66)))</f>
        <v>-10000</v>
      </c>
      <c r="T66" s="20" t="b">
        <f>IF(C66="",TRUE)</f>
        <v>1</v>
      </c>
      <c r="U66" s="20" t="e">
        <f>VLOOKUP(B66&amp;" "&amp;D61,[1]UITSLAGEN!$N$6:$O$113,2,FALSE)</f>
        <v>#N/A</v>
      </c>
      <c r="V66" s="20" t="e">
        <f>VLOOKUP(B66&amp;" "&amp;F61,[1]UITSLAGEN!$N$6:$O$113,2,FALSE)</f>
        <v>#N/A</v>
      </c>
      <c r="W66" s="20" t="e">
        <f>VLOOKUP(B66&amp;" "&amp;H61,[1]UITSLAGEN!$N$6:$O$113,2,FALSE)</f>
        <v>#N/A</v>
      </c>
      <c r="X66" s="20" t="e">
        <f>VLOOKUP(B66&amp;" "&amp;J61,[1]UITSLAGEN!$N$6:$O$113,2,FALSE)</f>
        <v>#N/A</v>
      </c>
      <c r="Y66" s="20" t="e">
        <f>VLOOKUP(B66&amp;" "&amp;L61,[1]UITSLAGEN!$N$6:$O$113,2,FALSE)</f>
        <v>#N/A</v>
      </c>
      <c r="Z66" s="20" t="e">
        <f>VLOOKUP(B66&amp;" "&amp;N61,[1]UITSLAGEN!$N$6:$O$113,2,FALSE)</f>
        <v>#N/A</v>
      </c>
      <c r="AA66" s="20" t="str">
        <f>IF(AND(ISNA(U66),ISNA(U67)),"",IF(ISNA(U66),0,U66)+IF(ISNA(U67),0,U67))</f>
        <v/>
      </c>
      <c r="AC66" s="20" t="str">
        <f>IF(AND(ISNA(W66),ISNA(W67)),"",IF(ISNA(W66),0,W66)+IF(ISNA(W67),0,W67))</f>
        <v/>
      </c>
      <c r="AD66" s="20" t="str">
        <f>IF(AND(ISNA(X66),ISNA(X67)),"",IF(ISNA(X66),0,X66)+IF(ISNA(X67),0,X67))</f>
        <v/>
      </c>
      <c r="AE66" s="20" t="str">
        <f>IF(AND(ISNA(Y66),ISNA(Y67)),"",IF(ISNA(Y66),0,Y66)+IF(ISNA(Y67),0,Y67))</f>
        <v/>
      </c>
      <c r="AF66" s="20" t="str">
        <f>IF(AND(ISNA(Z66),ISNA(Z67)),"",IF(ISNA(Z66),0,Z66)+IF(ISNA(Z67),0,Z67))</f>
        <v/>
      </c>
    </row>
    <row r="67" spans="2:32" ht="22.15" customHeight="1" thickBot="1">
      <c r="B67" s="87"/>
      <c r="C67" s="89"/>
      <c r="D67" s="83"/>
      <c r="E67" s="26"/>
      <c r="F67" s="91"/>
      <c r="G67" s="27"/>
      <c r="H67" s="69"/>
      <c r="I67" s="23"/>
      <c r="J67" s="69"/>
      <c r="K67" s="23"/>
      <c r="L67" s="69"/>
      <c r="M67" s="23"/>
      <c r="N67" s="69"/>
      <c r="O67" s="24"/>
      <c r="P67" s="73"/>
      <c r="Q67" s="25"/>
      <c r="R67" s="75"/>
      <c r="U67" s="20" t="e">
        <f>VLOOKUP(D61&amp;" "&amp;B66,[1]UITSLAGEN!$N$6:$Q$113,4,FALSE)</f>
        <v>#N/A</v>
      </c>
      <c r="V67" s="20" t="e">
        <f>VLOOKUP(F61&amp;" "&amp;B66,[1]UITSLAGEN!$N$6:$Q$113,4,FALSE)</f>
        <v>#N/A</v>
      </c>
      <c r="W67" s="20" t="e">
        <f>VLOOKUP(H61&amp;" "&amp;B66,[1]UITSLAGEN!$N$6:$Q$113,4,FALSE)</f>
        <v>#N/A</v>
      </c>
      <c r="X67" s="20" t="e">
        <f>VLOOKUP(J61&amp;" "&amp;B66,[1]UITSLAGEN!$N$6:$Q$113,4,FALSE)</f>
        <v>#N/A</v>
      </c>
      <c r="Y67" s="20" t="e">
        <f>VLOOKUP(L61&amp;" "&amp;B66,[1]UITSLAGEN!$N$6:$Q$113,4,FALSE)</f>
        <v>#N/A</v>
      </c>
      <c r="Z67" s="20" t="e">
        <f>VLOOKUP(N61&amp;" "&amp;B66,[1]UITSLAGEN!$N$6:$Q$113,4,FALSE)</f>
        <v>#N/A</v>
      </c>
      <c r="AA67" s="20">
        <f>IF(AND(ISNA(U66),ISNA(U67)),0,IF(ISNA(U67),0,-VLOOKUP(D61&amp;" "&amp;B66,[1]UITSLAGEN!$N$6:$S$113,5,FALSE))+IF(ISNA(U66),0,VLOOKUP(B66&amp;" "&amp;D61,[1]UITSLAGEN!$N$6:$S$113,5,FALSE)))</f>
        <v>0</v>
      </c>
      <c r="AC67" s="20">
        <f>IF(AND(ISNA(W66),ISNA(W67)),0,IF(ISNA(W67),0,-VLOOKUP(H61&amp;" "&amp;B66,[1]UITSLAGEN!$N$6:$S$113,5,FALSE))+IF(ISNA(W66),0,VLOOKUP(B66&amp;" "&amp;H61,[1]UITSLAGEN!$N$6:$S$113,5,FALSE)))</f>
        <v>0</v>
      </c>
      <c r="AD67" s="20">
        <f>IF(AND(ISNA(X66),ISNA(X67)),0,IF(ISNA(X67),0,-VLOOKUP(J61&amp;" "&amp;B66,[1]UITSLAGEN!$N$6:$S$113,5,FALSE))+IF(ISNA(X66),0,VLOOKUP(B66&amp;" "&amp;J61,[1]UITSLAGEN!$N$6:$S$113,5,FALSE)))</f>
        <v>0</v>
      </c>
      <c r="AE67" s="20">
        <f>IF(AND(ISNA(Y66),ISNA(Y67)),0,IF(ISNA(Y67),0,-VLOOKUP(L61&amp;" "&amp;B66,[1]UITSLAGEN!$N$6:$S$113,5,FALSE))+IF(ISNA(Y66),0,VLOOKUP(B66&amp;" "&amp;L61,[1]UITSLAGEN!$N$6:$S$113,5,FALSE)))</f>
        <v>0</v>
      </c>
      <c r="AF67" s="20">
        <f>IF(AND(ISNA(Z66),ISNA(Z67)),0,IF(ISNA(Z67),0,-VLOOKUP(N61&amp;" "&amp;B66,[1]UITSLAGEN!$N$6:$S$113,5,FALSE))+IF(ISNA(Z66),0,VLOOKUP(B66&amp;" "&amp;N61,[1]UITSLAGEN!$N$6:$S$113,5,FALSE)))</f>
        <v>0</v>
      </c>
    </row>
    <row r="68" spans="2:32" ht="22.15" customHeight="1">
      <c r="B68" s="86" t="s">
        <v>142</v>
      </c>
      <c r="C68" s="88" t="str">
        <f>IF(ISNA(VLOOKUP(B68,[1]teams!$B$1:$C$77,2,FALSE)),"",VLOOKUP(B68,[1]teams!$B$1:$C$77,2,FALSE))</f>
        <v/>
      </c>
      <c r="D68" s="82" t="str">
        <f>AA68</f>
        <v/>
      </c>
      <c r="E68" s="11">
        <f>AA69</f>
        <v>0</v>
      </c>
      <c r="F68" s="84" t="str">
        <f>AB68</f>
        <v/>
      </c>
      <c r="G68" s="7">
        <f>AB69</f>
        <v>0</v>
      </c>
      <c r="H68" s="70"/>
      <c r="I68" s="13"/>
      <c r="J68" s="68" t="str">
        <f>AD68</f>
        <v/>
      </c>
      <c r="K68" s="7">
        <f>AD69</f>
        <v>0</v>
      </c>
      <c r="L68" s="68" t="str">
        <f>AE68</f>
        <v/>
      </c>
      <c r="M68" s="7">
        <f>AE69</f>
        <v>0</v>
      </c>
      <c r="N68" s="68" t="str">
        <f>AF68</f>
        <v/>
      </c>
      <c r="O68" s="2">
        <f>AF69</f>
        <v>0</v>
      </c>
      <c r="P68" s="72">
        <f>IF(NOT(ISTEXT(D68)),D68) +IF(NOT(ISTEXT(F68)),F68)+IF(NOT(ISTEXT(H68)),H68) +IF(NOT(ISTEXT(J68)),J68)+IF(NOT(ISTEXT(L68)),L68) +IF(NOT(ISTEXT(N68)),N68)</f>
        <v>0</v>
      </c>
      <c r="Q68" s="9">
        <f>IF(AND(E68="",G68="",I68="",K68="",M68="",O68=""),"",E68+G68+I68+K68+M68+O68)</f>
        <v>0</v>
      </c>
      <c r="R68" s="74" t="str">
        <f>IF(T68,"",RANK(S68,S64:S75,0)+T68)</f>
        <v/>
      </c>
      <c r="S68" s="20">
        <f>IF(C68="",-10000,IF(P68="","",-(RANK(P68,P64:P75,0)*1000-Q68)))</f>
        <v>-10000</v>
      </c>
      <c r="T68" s="20" t="b">
        <f>IF(C68="",TRUE)</f>
        <v>1</v>
      </c>
      <c r="U68" s="20" t="e">
        <f>VLOOKUP(B68&amp;" "&amp;D61,[1]UITSLAGEN!$N$6:$O$113,2,FALSE)</f>
        <v>#N/A</v>
      </c>
      <c r="V68" s="20" t="e">
        <f>VLOOKUP(B68&amp;" "&amp;F61,[1]UITSLAGEN!$N$6:$O$113,2,FALSE)</f>
        <v>#N/A</v>
      </c>
      <c r="W68" s="20" t="e">
        <f>VLOOKUP(B68&amp;" "&amp;H61,[1]UITSLAGEN!$N$6:$O$113,2,FALSE)</f>
        <v>#N/A</v>
      </c>
      <c r="X68" s="20" t="e">
        <f>VLOOKUP(B68&amp;" "&amp;J61,[1]UITSLAGEN!$N$6:$O$113,2,FALSE)</f>
        <v>#N/A</v>
      </c>
      <c r="Y68" s="20" t="e">
        <f>VLOOKUP(B68&amp;" "&amp;L61,[1]UITSLAGEN!$N$6:$O$113,2,FALSE)</f>
        <v>#N/A</v>
      </c>
      <c r="Z68" s="20" t="e">
        <f>VLOOKUP(B68&amp;" "&amp;N61,[1]UITSLAGEN!$N$6:$O$113,2,FALSE)</f>
        <v>#N/A</v>
      </c>
      <c r="AA68" s="20" t="str">
        <f>IF(AND(ISNA(U68),ISNA(U69)),"",IF(ISNA(U68),0,U68)+IF(ISNA(U69),0,U69))</f>
        <v/>
      </c>
      <c r="AB68" s="20" t="str">
        <f>IF(AND(ISNA(V68),ISNA(V69)),"",IF(ISNA(V68),0,V68)+IF(ISNA(V69),0,V69))</f>
        <v/>
      </c>
      <c r="AD68" s="20" t="str">
        <f>IF(AND(ISNA(X68),ISNA(X69)),"",IF(ISNA(X68),0,X68)+IF(ISNA(X69),0,X69))</f>
        <v/>
      </c>
      <c r="AE68" s="20" t="str">
        <f>IF(AND(ISNA(Y68),ISNA(Y69)),"",IF(ISNA(Y68),0,Y68)+IF(ISNA(Y69),0,Y69))</f>
        <v/>
      </c>
      <c r="AF68" s="20" t="str">
        <f>IF(AND(ISNA(Z68),ISNA(Z69)),"",IF(ISNA(Z68),0,Z68)+IF(ISNA(Z69),0,Z69))</f>
        <v/>
      </c>
    </row>
    <row r="69" spans="2:32" ht="22.15" customHeight="1" thickBot="1">
      <c r="B69" s="87"/>
      <c r="C69" s="89"/>
      <c r="D69" s="83"/>
      <c r="E69" s="26"/>
      <c r="F69" s="85"/>
      <c r="G69" s="23"/>
      <c r="H69" s="77"/>
      <c r="I69" s="27"/>
      <c r="J69" s="69"/>
      <c r="K69" s="23"/>
      <c r="L69" s="69"/>
      <c r="M69" s="23"/>
      <c r="N69" s="69"/>
      <c r="O69" s="24"/>
      <c r="P69" s="73"/>
      <c r="Q69" s="28"/>
      <c r="R69" s="75"/>
      <c r="U69" s="20" t="e">
        <f>VLOOKUP(D61&amp;" "&amp;B68,[1]UITSLAGEN!$N$6:$Q$113,4,FALSE)</f>
        <v>#N/A</v>
      </c>
      <c r="V69" s="20" t="e">
        <f>VLOOKUP(F61&amp;" "&amp;B68,[1]UITSLAGEN!$N$6:$Q$113,4,FALSE)</f>
        <v>#N/A</v>
      </c>
      <c r="W69" s="20" t="e">
        <f>VLOOKUP(H61&amp;" "&amp;B68,[1]UITSLAGEN!$N$6:$Q$113,4,FALSE)</f>
        <v>#N/A</v>
      </c>
      <c r="X69" s="20" t="e">
        <f>VLOOKUP(J61&amp;" "&amp;B68,[1]UITSLAGEN!$N$6:$Q$113,4,FALSE)</f>
        <v>#N/A</v>
      </c>
      <c r="Y69" s="20" t="e">
        <f>VLOOKUP(L61&amp;" "&amp;B68,[1]UITSLAGEN!$N$6:$Q$113,4,FALSE)</f>
        <v>#N/A</v>
      </c>
      <c r="Z69" s="20" t="e">
        <f>VLOOKUP(N61&amp;" "&amp;B68,[1]UITSLAGEN!$N$6:$Q$113,4,FALSE)</f>
        <v>#N/A</v>
      </c>
      <c r="AA69" s="20">
        <f>IF(AND(ISNA(U68),ISNA(U69)),0,IF(ISNA(U69),0,-VLOOKUP(D61&amp;" "&amp;B68,[1]UITSLAGEN!$N$6:$S$113,5,FALSE))+IF(ISNA(U68),0,VLOOKUP(B68&amp;" "&amp;D61,[1]UITSLAGEN!$N$6:$S$113,5,FALSE)))</f>
        <v>0</v>
      </c>
      <c r="AB69" s="20">
        <f>IF(AND(ISNA(V68),ISNA(V69)),0,IF(ISNA(V69),0,-VLOOKUP(F61&amp;" "&amp;B68,[1]UITSLAGEN!$N$6:$S$113,5,FALSE))+IF(ISNA(V68),0,VLOOKUP(B68&amp;" "&amp;F61,[1]UITSLAGEN!$N$6:$S$113,5,FALSE)))</f>
        <v>0</v>
      </c>
      <c r="AD69" s="20">
        <f>IF(AND(ISNA(X68),ISNA(X69)),0,IF(ISNA(X69),0,-VLOOKUP(J61&amp;" "&amp;B68,[1]UITSLAGEN!$N$6:$S$113,5,FALSE))+IF(ISNA(X68),0,VLOOKUP(B68&amp;" "&amp;J61,[1]UITSLAGEN!$N$6:$S$113,5,FALSE)))</f>
        <v>0</v>
      </c>
      <c r="AE69" s="20">
        <f>IF(AND(ISNA(Y68),ISNA(Y69)),0,IF(ISNA(Y69),0,-VLOOKUP(L61&amp;" "&amp;B68,[1]UITSLAGEN!$N$6:$S$113,5,FALSE))+IF(ISNA(Y68),0,VLOOKUP(B68&amp;" "&amp;L61,[1]UITSLAGEN!$N$6:$S$113,5,FALSE)))</f>
        <v>0</v>
      </c>
      <c r="AF69" s="20">
        <f>IF(AND(ISNA(Z68),ISNA(Z69)),0,IF(ISNA(Z69),0,-VLOOKUP(N61&amp;" "&amp;B68,[1]UITSLAGEN!$N$6:$S$113,5,FALSE))+IF(ISNA(Z68),0,VLOOKUP(B68&amp;" "&amp;N61,[1]UITSLAGEN!$N$6:$S$113,5,FALSE)))</f>
        <v>0</v>
      </c>
    </row>
    <row r="70" spans="2:32" ht="22.15" customHeight="1">
      <c r="B70" s="78" t="s">
        <v>143</v>
      </c>
      <c r="C70" s="88" t="str">
        <f>IF(ISNA(VLOOKUP(B70,[1]teams!$B$1:$C$77,2,FALSE)),"",VLOOKUP(B70,[1]teams!$B$1:$C$77,2,FALSE))</f>
        <v/>
      </c>
      <c r="D70" s="82" t="str">
        <f>AA70</f>
        <v/>
      </c>
      <c r="E70" s="11">
        <f>AA71</f>
        <v>0</v>
      </c>
      <c r="F70" s="84" t="str">
        <f>AB70</f>
        <v/>
      </c>
      <c r="G70" s="7">
        <f>AB71</f>
        <v>0</v>
      </c>
      <c r="H70" s="68" t="str">
        <f>AC70</f>
        <v/>
      </c>
      <c r="I70" s="3">
        <f>AC71</f>
        <v>0</v>
      </c>
      <c r="J70" s="90"/>
      <c r="K70" s="6"/>
      <c r="L70" s="68" t="str">
        <f>AE70</f>
        <v/>
      </c>
      <c r="M70" s="7">
        <f>AE71</f>
        <v>0</v>
      </c>
      <c r="N70" s="68" t="str">
        <f>AF70</f>
        <v/>
      </c>
      <c r="O70" s="2">
        <f>AF71</f>
        <v>0</v>
      </c>
      <c r="P70" s="72">
        <f>IF(NOT(ISTEXT(D70)),D70) +IF(NOT(ISTEXT(F70)),F70)+IF(NOT(ISTEXT(H70)),H70) +IF(NOT(ISTEXT(J70)),J70)+IF(NOT(ISTEXT(L70)),L70) +IF(NOT(ISTEXT(N70)),N70)</f>
        <v>0</v>
      </c>
      <c r="Q70" s="9">
        <f>IF(AND(E70="",G70="",I70="",K70="",M70="",O70=""),"",E70+G70+I70+K70+M70+O70)</f>
        <v>0</v>
      </c>
      <c r="R70" s="74" t="str">
        <f>IF(T70,"",RANK(S70,S64:S75,0)+T70)</f>
        <v/>
      </c>
      <c r="S70" s="20">
        <f>IF(C70="",-10000,IF(P70="","",-(RANK(P70,P64:P75,0)*1000-Q70)))</f>
        <v>-10000</v>
      </c>
      <c r="T70" s="20" t="b">
        <f>IF(C70="",TRUE)</f>
        <v>1</v>
      </c>
      <c r="U70" s="20" t="e">
        <f>VLOOKUP(B70&amp;" "&amp;D61,[1]UITSLAGEN!$N$6:$O$113,2,FALSE)</f>
        <v>#N/A</v>
      </c>
      <c r="V70" s="20" t="e">
        <f>VLOOKUP(B70&amp;" "&amp;F61,[1]UITSLAGEN!$N$6:$O$113,2,FALSE)</f>
        <v>#N/A</v>
      </c>
      <c r="W70" s="20" t="e">
        <f>VLOOKUP(B70&amp;" "&amp;H61,[1]UITSLAGEN!$N$6:$O$113,2,FALSE)</f>
        <v>#N/A</v>
      </c>
      <c r="X70" s="20" t="e">
        <f>VLOOKUP(B70&amp;" "&amp;J61,[1]UITSLAGEN!$N$6:$O$113,2,FALSE)</f>
        <v>#N/A</v>
      </c>
      <c r="Y70" s="20" t="e">
        <f>VLOOKUP(B70&amp;" "&amp;L61,[1]UITSLAGEN!$N$6:$O$113,2,FALSE)</f>
        <v>#N/A</v>
      </c>
      <c r="Z70" s="20" t="e">
        <f>VLOOKUP(B70&amp;" "&amp;N61,[1]UITSLAGEN!$N$6:$O$113,2,FALSE)</f>
        <v>#N/A</v>
      </c>
      <c r="AA70" s="20" t="str">
        <f>IF(AND(ISNA(U70),ISNA(U71)),"",IF(ISNA(U70),0,U70)+IF(ISNA(U71),0,U71))</f>
        <v/>
      </c>
      <c r="AB70" s="20" t="str">
        <f>IF(AND(ISNA(V70),ISNA(V71)),"",IF(ISNA(V70),0,V70)+IF(ISNA(V71),0,V71))</f>
        <v/>
      </c>
      <c r="AC70" s="20" t="str">
        <f>IF(AND(ISNA(W70),ISNA(W71)),"",IF(ISNA(W70),0,W70)+IF(ISNA(W71),0,W71))</f>
        <v/>
      </c>
      <c r="AE70" s="20" t="str">
        <f>IF(AND(ISNA(Y70),ISNA(Y71)),"",IF(ISNA(Y70),0,Y70)+IF(ISNA(Y71),0,Y71))</f>
        <v/>
      </c>
      <c r="AF70" s="20" t="str">
        <f>IF(AND(ISNA(Z70),ISNA(Z71)),"",IF(ISNA(Z70),0,Z70)+IF(ISNA(Z71),0,Z71))</f>
        <v/>
      </c>
    </row>
    <row r="71" spans="2:32" ht="22.15" customHeight="1" thickBot="1">
      <c r="B71" s="79"/>
      <c r="C71" s="89"/>
      <c r="D71" s="83"/>
      <c r="E71" s="26"/>
      <c r="F71" s="85"/>
      <c r="G71" s="23"/>
      <c r="H71" s="69"/>
      <c r="I71" s="26"/>
      <c r="J71" s="91"/>
      <c r="K71" s="27"/>
      <c r="L71" s="69"/>
      <c r="M71" s="23"/>
      <c r="N71" s="69"/>
      <c r="O71" s="24"/>
      <c r="P71" s="73"/>
      <c r="Q71" s="25"/>
      <c r="R71" s="75"/>
      <c r="U71" s="20" t="e">
        <f>VLOOKUP(D61&amp;" "&amp;B70,[1]UITSLAGEN!$N$6:$Q$113,4,FALSE)</f>
        <v>#N/A</v>
      </c>
      <c r="V71" s="20" t="e">
        <f>VLOOKUP(F61&amp;" "&amp;B70,[1]UITSLAGEN!$N$6:$Q$113,4,FALSE)</f>
        <v>#N/A</v>
      </c>
      <c r="W71" s="20" t="e">
        <f>VLOOKUP(H61&amp;" "&amp;B70,[1]UITSLAGEN!$N$6:$Q$113,4,FALSE)</f>
        <v>#N/A</v>
      </c>
      <c r="X71" s="20" t="e">
        <f>VLOOKUP(J61&amp;" "&amp;B70,[1]UITSLAGEN!$N$6:$Q$113,4,FALSE)</f>
        <v>#N/A</v>
      </c>
      <c r="Y71" s="20" t="e">
        <f>VLOOKUP(L61&amp;" "&amp;B70,[1]UITSLAGEN!$N$6:$Q$113,4,FALSE)</f>
        <v>#N/A</v>
      </c>
      <c r="Z71" s="20" t="e">
        <f>VLOOKUP(N61&amp;" "&amp;B70,[1]UITSLAGEN!$N$6:$Q$113,4,FALSE)</f>
        <v>#N/A</v>
      </c>
      <c r="AA71" s="20">
        <f>IF(AND(ISNA(U70),ISNA(U71)),0,IF(ISNA(U71),0,-VLOOKUP(D61&amp;" "&amp;B70,[1]UITSLAGEN!$N$6:$S$113,5,FALSE))+IF(ISNA(U70),0,VLOOKUP(B70&amp;" "&amp;D61,[1]UITSLAGEN!$N$6:$S$113,5,FALSE)))</f>
        <v>0</v>
      </c>
      <c r="AB71" s="20">
        <f>IF(AND(ISNA(V70),ISNA(V71)),0,IF(ISNA(V71),0,-VLOOKUP(F61&amp;" "&amp;B70,[1]UITSLAGEN!$N$6:$S$113,5,FALSE))+IF(ISNA(V70),0,VLOOKUP(B70&amp;" "&amp;F61,[1]UITSLAGEN!$N$6:$S$113,5,FALSE)))</f>
        <v>0</v>
      </c>
      <c r="AC71" s="20">
        <f>IF(AND(ISNA(W70),ISNA(W71)),0,IF(ISNA(W71),0,-VLOOKUP(H61&amp;" "&amp;B70,[1]UITSLAGEN!$N$6:$S$113,5,FALSE))+IF(ISNA(W70),0,VLOOKUP(B70&amp;" "&amp;H61,[1]UITSLAGEN!$N$6:$S$113,5,FALSE)))</f>
        <v>0</v>
      </c>
      <c r="AE71" s="20">
        <f>IF(AND(ISNA(Y70),ISNA(Y71)),0,IF(ISNA(Y71),0,-VLOOKUP(L61&amp;" "&amp;B70,[1]UITSLAGEN!$N$6:$S$113,5,FALSE))+IF(ISNA(Y70),0,VLOOKUP(B70&amp;" "&amp;L61,[1]UITSLAGEN!$N$6:$S$113,5,FALSE)))</f>
        <v>0</v>
      </c>
      <c r="AF71" s="20">
        <f>IF(AND(ISNA(Z70),ISNA(Z71)),0,IF(ISNA(Z71),0,-VLOOKUP(N61&amp;" "&amp;B70,[1]UITSLAGEN!$N$6:$S$113,5,FALSE))+IF(ISNA(Z70),0,VLOOKUP(B70&amp;" "&amp;N61,[1]UITSLAGEN!$N$6:$S$113,5,FALSE)))</f>
        <v>0</v>
      </c>
    </row>
    <row r="72" spans="2:32" ht="22.15" customHeight="1">
      <c r="B72" s="86" t="s">
        <v>144</v>
      </c>
      <c r="C72" s="88" t="str">
        <f>IF(ISNA(VLOOKUP(B72,[1]teams!$B$1:$C$77,2,FALSE)),"",VLOOKUP(B72,[1]teams!$B$1:$C$77,2,FALSE))</f>
        <v/>
      </c>
      <c r="D72" s="82" t="str">
        <f>AA72</f>
        <v/>
      </c>
      <c r="E72" s="11">
        <f>AA73</f>
        <v>0</v>
      </c>
      <c r="F72" s="84" t="str">
        <f>AB72</f>
        <v/>
      </c>
      <c r="G72" s="7">
        <f>AB73</f>
        <v>0</v>
      </c>
      <c r="H72" s="68" t="str">
        <f>AC72</f>
        <v/>
      </c>
      <c r="I72" s="3">
        <f>AC73</f>
        <v>0</v>
      </c>
      <c r="J72" s="68" t="str">
        <f>AD72</f>
        <v/>
      </c>
      <c r="K72" s="7">
        <f>AD73</f>
        <v>0</v>
      </c>
      <c r="L72" s="76"/>
      <c r="M72" s="6"/>
      <c r="N72" s="68" t="str">
        <f>AF72</f>
        <v/>
      </c>
      <c r="O72" s="2">
        <f>AF73</f>
        <v>0</v>
      </c>
      <c r="P72" s="72">
        <f>IF(NOT(ISTEXT(D72)),D72) +IF(NOT(ISTEXT(F72)),F72)+IF(NOT(ISTEXT(H72)),H72) +IF(NOT(ISTEXT(J72)),J72)+IF(NOT(ISTEXT(L72)),L72) +IF(NOT(ISTEXT(N72)),N72)</f>
        <v>0</v>
      </c>
      <c r="Q72" s="9">
        <f>IF(AND(E72="",G72="",I72="",K72="",M72="",O72=""),"",E72+G72+I72+K72+M72+O72)</f>
        <v>0</v>
      </c>
      <c r="R72" s="74" t="str">
        <f>IF(T72,"",RANK(S72,S64:S75,0)+T72)</f>
        <v/>
      </c>
      <c r="S72" s="20">
        <f>IF(C72="",-10000,IF(P72="","",-(RANK(P72,P64:P75,0)*1000-Q72)))</f>
        <v>-10000</v>
      </c>
      <c r="T72" s="20" t="b">
        <f>IF(C72="",TRUE)</f>
        <v>1</v>
      </c>
      <c r="U72" s="20" t="e">
        <f>VLOOKUP(B72&amp;" "&amp;D61,[1]UITSLAGEN!$N$6:$O$113,2,FALSE)</f>
        <v>#N/A</v>
      </c>
      <c r="V72" s="20" t="e">
        <f>VLOOKUP(B72&amp;" "&amp;F61,[1]UITSLAGEN!$N$6:$O$113,2,FALSE)</f>
        <v>#N/A</v>
      </c>
      <c r="W72" s="20" t="e">
        <f>VLOOKUP(B72&amp;" "&amp;H61,[1]UITSLAGEN!$N$6:$O$113,2,FALSE)</f>
        <v>#N/A</v>
      </c>
      <c r="X72" s="20" t="e">
        <f>VLOOKUP(B72&amp;" "&amp;J61,[1]UITSLAGEN!$N$6:$O$113,2,FALSE)</f>
        <v>#N/A</v>
      </c>
      <c r="Y72" s="20" t="e">
        <f>VLOOKUP(B72&amp;" "&amp;L61,[1]UITSLAGEN!$N$6:$O$113,2,FALSE)</f>
        <v>#N/A</v>
      </c>
      <c r="Z72" s="20" t="e">
        <f>VLOOKUP(B72&amp;" "&amp;N61,[1]UITSLAGEN!$N$6:$O$113,2,FALSE)</f>
        <v>#N/A</v>
      </c>
      <c r="AA72" s="20" t="str">
        <f>IF(AND(ISNA(U72),ISNA(U73)),"",IF(ISNA(U72),0,U72)+IF(ISNA(U73),0,U73))</f>
        <v/>
      </c>
      <c r="AB72" s="20" t="str">
        <f>IF(AND(ISNA(V72),ISNA(V73)),"",IF(ISNA(V72),0,V72)+IF(ISNA(V73),0,V73))</f>
        <v/>
      </c>
      <c r="AC72" s="20" t="str">
        <f>IF(AND(ISNA(W72),ISNA(W73)),"",IF(ISNA(W72),0,W72)+IF(ISNA(W73),0,W73))</f>
        <v/>
      </c>
      <c r="AD72" s="20" t="str">
        <f>IF(AND(ISNA(X72),ISNA(X73)),"",IF(ISNA(X72),0,X72)+IF(ISNA(X73),0,X73))</f>
        <v/>
      </c>
      <c r="AF72" s="20" t="str">
        <f>IF(AND(ISNA(Z72),ISNA(Z73)),"",IF(ISNA(Z72),0,Z72)+IF(ISNA(Z73),0,Z73))</f>
        <v/>
      </c>
    </row>
    <row r="73" spans="2:32" ht="22.15" customHeight="1" thickBot="1">
      <c r="B73" s="87"/>
      <c r="C73" s="89"/>
      <c r="D73" s="83"/>
      <c r="E73" s="26"/>
      <c r="F73" s="85"/>
      <c r="G73" s="23"/>
      <c r="H73" s="69"/>
      <c r="I73" s="26"/>
      <c r="J73" s="69"/>
      <c r="K73" s="23"/>
      <c r="L73" s="77"/>
      <c r="M73" s="27"/>
      <c r="N73" s="69"/>
      <c r="O73" s="24"/>
      <c r="P73" s="73"/>
      <c r="Q73" s="25"/>
      <c r="R73" s="75"/>
      <c r="U73" s="20" t="e">
        <f>VLOOKUP(D61&amp;" "&amp;B72,[1]UITSLAGEN!$N$6:$Q$113,4,FALSE)</f>
        <v>#N/A</v>
      </c>
      <c r="V73" s="20" t="e">
        <f>VLOOKUP(F61&amp;" "&amp;B72,[1]UITSLAGEN!$N$6:$Q$113,4,FALSE)</f>
        <v>#N/A</v>
      </c>
      <c r="W73" s="20" t="e">
        <f>VLOOKUP(H61&amp;" "&amp;B72,[1]UITSLAGEN!$N$6:$Q$113,4,FALSE)</f>
        <v>#N/A</v>
      </c>
      <c r="X73" s="20" t="e">
        <f>VLOOKUP(J61&amp;" "&amp;B72,[1]UITSLAGEN!$N$6:$Q$113,4,FALSE)</f>
        <v>#N/A</v>
      </c>
      <c r="Y73" s="20" t="e">
        <f>VLOOKUP(L61&amp;" "&amp;B72,[1]UITSLAGEN!$N$6:$Q$113,4,FALSE)</f>
        <v>#N/A</v>
      </c>
      <c r="Z73" s="20" t="e">
        <f>VLOOKUP(N61&amp;" "&amp;B72,[1]UITSLAGEN!$N$6:$Q$113,4,FALSE)</f>
        <v>#N/A</v>
      </c>
      <c r="AA73" s="20">
        <f>IF(AND(ISNA(U72),ISNA(U73)),0,IF(ISNA(U73),0,-VLOOKUP(D61&amp;" "&amp;B72,[1]UITSLAGEN!$N$6:$S$113,5,FALSE))+IF(ISNA(U72),0,VLOOKUP(B72&amp;" "&amp;D61,[1]UITSLAGEN!$N$6:$S$113,5,FALSE)))</f>
        <v>0</v>
      </c>
      <c r="AB73" s="20">
        <f>IF(AND(ISNA(V72),ISNA(V73)),0,IF(ISNA(V73),0,-VLOOKUP(F61&amp;" "&amp;B72,[1]UITSLAGEN!$N$6:$S$113,5,FALSE))+IF(ISNA(V72),0,VLOOKUP(B72&amp;" "&amp;F61,[1]UITSLAGEN!$N$6:$S$113,5,FALSE)))</f>
        <v>0</v>
      </c>
      <c r="AC73" s="20">
        <f>IF(AND(ISNA(W72),ISNA(W73)),0,IF(ISNA(W73),0,-VLOOKUP(H61&amp;" "&amp;B72,[1]UITSLAGEN!$N$6:$S$113,5,FALSE))+IF(ISNA(W72),0,VLOOKUP(B72&amp;" "&amp;H61,[1]UITSLAGEN!$N$6:$S$113,5,FALSE)))</f>
        <v>0</v>
      </c>
      <c r="AD73" s="20">
        <f>IF(AND(ISNA(X72),ISNA(X73)),0,IF(ISNA(X73),0,-VLOOKUP(J61&amp;" "&amp;B72,[1]UITSLAGEN!$N$6:$S$113,5,FALSE))+IF(ISNA(X72),0,VLOOKUP(B72&amp;" "&amp;J61,[1]UITSLAGEN!$N$6:$S$113,5,FALSE)))</f>
        <v>0</v>
      </c>
      <c r="AF73" s="20">
        <f>IF(AND(ISNA(Z72),ISNA(Z73)),0,IF(ISNA(Z73),0,-VLOOKUP(N61&amp;" "&amp;B72,[1]UITSLAGEN!$N$6:$S$113,5,FALSE))+IF(ISNA(Z72),0,VLOOKUP(B72&amp;" "&amp;N61,[1]UITSLAGEN!$N$6:$S$113,5,FALSE)))</f>
        <v>0</v>
      </c>
    </row>
    <row r="74" spans="2:32" ht="22.15" customHeight="1">
      <c r="B74" s="78" t="s">
        <v>145</v>
      </c>
      <c r="C74" s="80" t="str">
        <f>IF(ISNA(VLOOKUP(B74,[1]teams!$B$1:$C$77,2,FALSE)),"",VLOOKUP(B74,[1]teams!$B$1:$C$77,2,FALSE))</f>
        <v/>
      </c>
      <c r="D74" s="82" t="str">
        <f>AA74</f>
        <v/>
      </c>
      <c r="E74" s="11">
        <f>AA75</f>
        <v>0</v>
      </c>
      <c r="F74" s="84" t="str">
        <f>AB74</f>
        <v/>
      </c>
      <c r="G74" s="7">
        <f>AB75</f>
        <v>0</v>
      </c>
      <c r="H74" s="68" t="str">
        <f>AC74</f>
        <v/>
      </c>
      <c r="I74" s="3">
        <f>AC75</f>
        <v>0</v>
      </c>
      <c r="J74" s="68" t="str">
        <f>AD74</f>
        <v/>
      </c>
      <c r="K74" s="7">
        <f>AD75</f>
        <v>0</v>
      </c>
      <c r="L74" s="68" t="str">
        <f>AE74</f>
        <v/>
      </c>
      <c r="M74" s="7">
        <f>AE75</f>
        <v>0</v>
      </c>
      <c r="N74" s="70"/>
      <c r="O74" s="10"/>
      <c r="P74" s="72">
        <f>IF(NOT(ISTEXT(D74)),D74) +IF(NOT(ISTEXT(F74)),F74)+IF(NOT(ISTEXT(H74)),H74) +IF(NOT(ISTEXT(J74)),J74)+IF(NOT(ISTEXT(L74)),L74) +IF(NOT(ISTEXT(N74)),N74)</f>
        <v>0</v>
      </c>
      <c r="Q74" s="9">
        <f>IF(AND(E74="",G74="",I74="",K74="",M74="",O74=""),"",E74+G74+I74+K74+M74+O74)</f>
        <v>0</v>
      </c>
      <c r="R74" s="74" t="str">
        <f>IF(T74,"",RANK(S74,S64:S75,0)+T74)</f>
        <v/>
      </c>
      <c r="S74" s="20">
        <f>IF(C74="",-10000,IF(P74="","",-(RANK(P74,P64:P75,0)*1000-Q74)))</f>
        <v>-10000</v>
      </c>
      <c r="T74" s="20" t="b">
        <f>IF(C74="",TRUE)</f>
        <v>1</v>
      </c>
      <c r="U74" s="20" t="e">
        <f>VLOOKUP(B74&amp;" "&amp;D61,[1]UITSLAGEN!$N$6:$O$113,2,FALSE)</f>
        <v>#N/A</v>
      </c>
      <c r="V74" s="20" t="e">
        <f>VLOOKUP(B74&amp;" "&amp;F61,[1]UITSLAGEN!$N$6:$O$113,2,FALSE)</f>
        <v>#N/A</v>
      </c>
      <c r="W74" s="20" t="e">
        <f>VLOOKUP(B74&amp;" "&amp;H61,[1]UITSLAGEN!$N$6:$O$113,2,FALSE)</f>
        <v>#N/A</v>
      </c>
      <c r="X74" s="20" t="e">
        <f>VLOOKUP(B74&amp;" "&amp;J61,[1]UITSLAGEN!$N$6:$O$113,2,FALSE)</f>
        <v>#N/A</v>
      </c>
      <c r="Y74" s="20" t="e">
        <f>VLOOKUP(B74&amp;" "&amp;L61,[1]UITSLAGEN!$N$6:$O$113,2,FALSE)</f>
        <v>#N/A</v>
      </c>
      <c r="Z74" s="20" t="e">
        <f>VLOOKUP(B74&amp;" "&amp;N61,[1]UITSLAGEN!$N$6:$O$113,2,FALSE)</f>
        <v>#N/A</v>
      </c>
      <c r="AA74" s="20" t="str">
        <f>IF(AND(ISNA(U74),ISNA(U75)),"",IF(ISNA(U74),0,U74)+IF(ISNA(U75),0,U75))</f>
        <v/>
      </c>
      <c r="AB74" s="20" t="str">
        <f>IF(AND(ISNA(V74),ISNA(V75)),"",IF(ISNA(V74),0,V74)+IF(ISNA(V75),0,V75))</f>
        <v/>
      </c>
      <c r="AC74" s="20" t="str">
        <f>IF(AND(ISNA(W74),ISNA(W75)),"",IF(ISNA(W74),0,W74)+IF(ISNA(W75),0,W75))</f>
        <v/>
      </c>
      <c r="AD74" s="20" t="str">
        <f>IF(AND(ISNA(X74),ISNA(X75)),"",IF(ISNA(X74),0,X74)+IF(ISNA(X75),0,X75))</f>
        <v/>
      </c>
      <c r="AE74" s="20" t="str">
        <f>IF(AND(ISNA(Y74),ISNA(Y75)),"",IF(ISNA(Y74),0,Y74)+IF(ISNA(Y75),0,Y75))</f>
        <v/>
      </c>
    </row>
    <row r="75" spans="2:32" ht="22.15" customHeight="1" thickBot="1">
      <c r="B75" s="79"/>
      <c r="C75" s="81"/>
      <c r="D75" s="83"/>
      <c r="E75" s="29"/>
      <c r="F75" s="85"/>
      <c r="G75" s="30"/>
      <c r="H75" s="69"/>
      <c r="I75" s="30"/>
      <c r="J75" s="69"/>
      <c r="K75" s="30"/>
      <c r="L75" s="69"/>
      <c r="M75" s="30"/>
      <c r="N75" s="71"/>
      <c r="O75" s="25"/>
      <c r="P75" s="73"/>
      <c r="Q75" s="25"/>
      <c r="R75" s="75"/>
      <c r="U75" s="20" t="e">
        <f>VLOOKUP(D61&amp;" "&amp;B74,[1]UITSLAGEN!$N$6:$Q$113,4,FALSE)</f>
        <v>#N/A</v>
      </c>
      <c r="V75" s="20" t="e">
        <f>VLOOKUP(F61&amp;" "&amp;B74,[1]UITSLAGEN!$N$6:$Q$113,4,FALSE)</f>
        <v>#N/A</v>
      </c>
      <c r="W75" s="20" t="e">
        <f>VLOOKUP(H61&amp;" "&amp;B74,[1]UITSLAGEN!$N$6:$Q$113,4,FALSE)</f>
        <v>#N/A</v>
      </c>
      <c r="X75" s="20" t="e">
        <f>VLOOKUP(J61&amp;" "&amp;B74,[1]UITSLAGEN!$N$6:$Q$113,4,FALSE)</f>
        <v>#N/A</v>
      </c>
      <c r="Y75" s="20" t="e">
        <f>VLOOKUP(L61&amp;" "&amp;B74,[1]UITSLAGEN!$N$6:$Q$113,4,FALSE)</f>
        <v>#N/A</v>
      </c>
      <c r="Z75" s="20" t="e">
        <f>VLOOKUP(N61&amp;" "&amp;B74,[1]UITSLAGEN!$N$6:$Q$113,4,FALSE)</f>
        <v>#N/A</v>
      </c>
      <c r="AA75" s="20">
        <f>IF(AND(ISNA(U74),ISNA(U75)),0,IF(ISNA(U75),0,-VLOOKUP(D61&amp;" "&amp;B74,[1]UITSLAGEN!$N$6:$S$113,5,FALSE))+IF(ISNA(U74),0,VLOOKUP(B74&amp;" "&amp;D61,[1]UITSLAGEN!$N$6:$S$113,5,FALSE)))</f>
        <v>0</v>
      </c>
      <c r="AB75" s="20">
        <f>IF(AND(ISNA(V74),ISNA(V75)),0,IF(ISNA(V75),0,-VLOOKUP(F61&amp;" "&amp;B74,[1]UITSLAGEN!$N$6:$S$113,5,FALSE))+IF(ISNA(V74),0,VLOOKUP(B74&amp;" "&amp;F61,[1]UITSLAGEN!$N$6:$S$113,5,FALSE)))</f>
        <v>0</v>
      </c>
      <c r="AC75" s="20">
        <f>IF(AND(ISNA(W74),ISNA(W75)),0,IF(ISNA(W75),0,-VLOOKUP(H61&amp;" "&amp;B74,[1]UITSLAGEN!$N$6:$S$113,5,FALSE))+IF(ISNA(W74),0,VLOOKUP(B74&amp;" "&amp;H61,[1]UITSLAGEN!$N$6:$S$113,5,FALSE)))</f>
        <v>0</v>
      </c>
      <c r="AD75" s="20">
        <f>IF(AND(ISNA(X74),ISNA(X75)),0,IF(ISNA(X75),0,-VLOOKUP(J61&amp;" "&amp;B74,[1]UITSLAGEN!$N$6:$S$113,5,FALSE))+IF(ISNA(X74),0,VLOOKUP(B74&amp;" "&amp;J61,[1]UITSLAGEN!$N$6:$S$113,5,FALSE)))</f>
        <v>0</v>
      </c>
      <c r="AE75" s="20">
        <f>IF(AND(ISNA(Y74),ISNA(Y75)),0,IF(ISNA(Y75),0,-VLOOKUP(L61&amp;" "&amp;B74,[1]UITSLAGEN!$N$6:$S$113,5,FALSE))+IF(ISNA(Y74),0,VLOOKUP(B74&amp;" "&amp;L61,[1]UITSLAGEN!$N$6:$S$113,5,FALSE)))</f>
        <v>0</v>
      </c>
    </row>
    <row r="76" spans="2:32" ht="22.15" customHeight="1"/>
    <row r="77" spans="2:32" ht="22.15" customHeight="1"/>
    <row r="78" spans="2:32" ht="22.15" customHeight="1"/>
    <row r="79" spans="2:32" ht="22.15" customHeight="1"/>
    <row r="80" spans="2:32" ht="22.15" customHeight="1"/>
    <row r="81" ht="22.15" customHeight="1"/>
    <row r="82" ht="22.15" customHeight="1"/>
    <row r="83" ht="22.15" customHeight="1"/>
    <row r="84" ht="22.15" customHeight="1"/>
    <row r="85" ht="22.15" customHeight="1"/>
    <row r="86" ht="22.15" customHeight="1"/>
    <row r="87" ht="22.15" customHeight="1"/>
    <row r="88" ht="22.15" customHeight="1"/>
    <row r="89" ht="22.15" customHeight="1"/>
    <row r="90" ht="22.15" customHeight="1"/>
    <row r="91" ht="22.15" customHeight="1"/>
    <row r="92" ht="22.15" customHeight="1"/>
    <row r="93" ht="22.15" customHeight="1"/>
    <row r="94" ht="22.15" customHeight="1"/>
    <row r="95" ht="22.15" customHeight="1"/>
    <row r="96" ht="22.15" customHeight="1"/>
    <row r="97" ht="22.15" customHeight="1"/>
    <row r="98" ht="22.15" customHeight="1"/>
    <row r="99" ht="22.15" customHeight="1"/>
    <row r="100" ht="22.15" customHeight="1"/>
    <row r="101" ht="22.15" customHeight="1"/>
    <row r="102" ht="22.15" customHeight="1"/>
    <row r="103" ht="22.15" customHeight="1"/>
    <row r="104" ht="22.15" customHeight="1"/>
    <row r="105" ht="22.15" customHeight="1"/>
    <row r="106" ht="22.15" customHeight="1"/>
    <row r="107" ht="22.15" customHeight="1"/>
    <row r="108" ht="22.15" customHeight="1"/>
    <row r="109" ht="22.15" customHeight="1"/>
    <row r="110" ht="22.15" customHeight="1"/>
    <row r="111" ht="22.15" customHeight="1"/>
    <row r="112" ht="22.15" customHeight="1"/>
    <row r="113" ht="22.15" customHeight="1"/>
    <row r="114" ht="22.15" customHeight="1"/>
    <row r="115" ht="22.15" customHeight="1"/>
    <row r="116" ht="22.15" customHeight="1"/>
    <row r="117" ht="22.15" customHeight="1"/>
    <row r="118" ht="22.15" customHeight="1"/>
    <row r="119" ht="22.15" customHeight="1"/>
    <row r="120" ht="22.15" customHeight="1"/>
    <row r="121" ht="22.15" customHeight="1"/>
    <row r="122" ht="22.15" customHeight="1"/>
    <row r="123" ht="22.15" customHeight="1"/>
    <row r="124" ht="22.15" customHeight="1"/>
    <row r="125" ht="22.15" customHeight="1"/>
    <row r="126" ht="22.15" customHeight="1"/>
    <row r="127" ht="22.15" customHeight="1"/>
    <row r="128" ht="22.15" customHeight="1"/>
    <row r="129" ht="22.15" customHeight="1"/>
    <row r="130" ht="22.15" customHeight="1"/>
    <row r="131" ht="22.15" customHeight="1"/>
    <row r="132" ht="22.15" customHeight="1"/>
    <row r="133" ht="22.15" customHeight="1"/>
    <row r="134" ht="22.15" customHeight="1"/>
    <row r="135" ht="22.15" customHeight="1"/>
    <row r="136" ht="22.15" customHeight="1"/>
    <row r="137" ht="22.15" customHeight="1"/>
    <row r="138" ht="22.15" customHeight="1"/>
    <row r="139" ht="22.15" customHeight="1"/>
  </sheetData>
  <mergeCells count="350">
    <mergeCell ref="L2:M3"/>
    <mergeCell ref="N2:O3"/>
    <mergeCell ref="P2:Q3"/>
    <mergeCell ref="R2:R3"/>
    <mergeCell ref="B4:B5"/>
    <mergeCell ref="C4:C5"/>
    <mergeCell ref="D4:D5"/>
    <mergeCell ref="F4:F5"/>
    <mergeCell ref="H4:H5"/>
    <mergeCell ref="J4:J5"/>
    <mergeCell ref="B2:B3"/>
    <mergeCell ref="C2:C3"/>
    <mergeCell ref="D2:E3"/>
    <mergeCell ref="F2:G3"/>
    <mergeCell ref="H2:I3"/>
    <mergeCell ref="J2:K3"/>
    <mergeCell ref="L4:L5"/>
    <mergeCell ref="N4:N5"/>
    <mergeCell ref="P4:P5"/>
    <mergeCell ref="R4:R5"/>
    <mergeCell ref="B6:B7"/>
    <mergeCell ref="C6:C7"/>
    <mergeCell ref="D6:D7"/>
    <mergeCell ref="F6:F7"/>
    <mergeCell ref="H6:H7"/>
    <mergeCell ref="J6:J7"/>
    <mergeCell ref="L6:L7"/>
    <mergeCell ref="N6:N7"/>
    <mergeCell ref="P6:P7"/>
    <mergeCell ref="R6:R7"/>
    <mergeCell ref="B8:B9"/>
    <mergeCell ref="C8:C9"/>
    <mergeCell ref="D8:D9"/>
    <mergeCell ref="F8:F9"/>
    <mergeCell ref="H8:H9"/>
    <mergeCell ref="J8:J9"/>
    <mergeCell ref="L8:L9"/>
    <mergeCell ref="N8:N9"/>
    <mergeCell ref="P8:P9"/>
    <mergeCell ref="R8:R9"/>
    <mergeCell ref="B10:B11"/>
    <mergeCell ref="C10:C11"/>
    <mergeCell ref="D10:D11"/>
    <mergeCell ref="F10:F11"/>
    <mergeCell ref="H10:H11"/>
    <mergeCell ref="J10:J11"/>
    <mergeCell ref="L10:L11"/>
    <mergeCell ref="N10:N11"/>
    <mergeCell ref="P10:P11"/>
    <mergeCell ref="R10:R11"/>
    <mergeCell ref="B12:B13"/>
    <mergeCell ref="C12:C13"/>
    <mergeCell ref="D12:D13"/>
    <mergeCell ref="F12:F13"/>
    <mergeCell ref="H12:H13"/>
    <mergeCell ref="J12:J13"/>
    <mergeCell ref="L12:L13"/>
    <mergeCell ref="N12:N13"/>
    <mergeCell ref="P12:P13"/>
    <mergeCell ref="R12:R13"/>
    <mergeCell ref="B14:B15"/>
    <mergeCell ref="C14:C15"/>
    <mergeCell ref="D14:D15"/>
    <mergeCell ref="F14:F15"/>
    <mergeCell ref="H14:H15"/>
    <mergeCell ref="J14:J15"/>
    <mergeCell ref="L14:L15"/>
    <mergeCell ref="N14:N15"/>
    <mergeCell ref="P14:P15"/>
    <mergeCell ref="R14:R15"/>
    <mergeCell ref="B17:B18"/>
    <mergeCell ref="C17:C18"/>
    <mergeCell ref="D17:E18"/>
    <mergeCell ref="F17:G18"/>
    <mergeCell ref="H17:I18"/>
    <mergeCell ref="J17:K18"/>
    <mergeCell ref="L17:M18"/>
    <mergeCell ref="N17:O18"/>
    <mergeCell ref="P17:Q18"/>
    <mergeCell ref="R17:R18"/>
    <mergeCell ref="B19:B20"/>
    <mergeCell ref="C19:C20"/>
    <mergeCell ref="D19:D20"/>
    <mergeCell ref="F19:F20"/>
    <mergeCell ref="H19:H20"/>
    <mergeCell ref="J19:J20"/>
    <mergeCell ref="L19:L20"/>
    <mergeCell ref="N19:N20"/>
    <mergeCell ref="P19:P20"/>
    <mergeCell ref="R19:R20"/>
    <mergeCell ref="B21:B22"/>
    <mergeCell ref="C21:C22"/>
    <mergeCell ref="D21:D22"/>
    <mergeCell ref="F21:F22"/>
    <mergeCell ref="H21:H22"/>
    <mergeCell ref="J21:J22"/>
    <mergeCell ref="L21:L22"/>
    <mergeCell ref="N21:N22"/>
    <mergeCell ref="P21:P22"/>
    <mergeCell ref="R21:R22"/>
    <mergeCell ref="B23:B24"/>
    <mergeCell ref="C23:C24"/>
    <mergeCell ref="D23:D24"/>
    <mergeCell ref="F23:F24"/>
    <mergeCell ref="H23:H24"/>
    <mergeCell ref="J23:J24"/>
    <mergeCell ref="L23:L24"/>
    <mergeCell ref="N23:N24"/>
    <mergeCell ref="P23:P24"/>
    <mergeCell ref="R23:R24"/>
    <mergeCell ref="B25:B26"/>
    <mergeCell ref="C25:C26"/>
    <mergeCell ref="D25:D26"/>
    <mergeCell ref="F25:F26"/>
    <mergeCell ref="H25:H26"/>
    <mergeCell ref="J25:J26"/>
    <mergeCell ref="L25:L26"/>
    <mergeCell ref="N25:N26"/>
    <mergeCell ref="P25:P26"/>
    <mergeCell ref="R25:R26"/>
    <mergeCell ref="B27:B28"/>
    <mergeCell ref="C27:C28"/>
    <mergeCell ref="D27:D28"/>
    <mergeCell ref="F27:F28"/>
    <mergeCell ref="H27:H28"/>
    <mergeCell ref="J27:J28"/>
    <mergeCell ref="L27:L28"/>
    <mergeCell ref="N27:N28"/>
    <mergeCell ref="P27:P28"/>
    <mergeCell ref="R27:R28"/>
    <mergeCell ref="B29:B30"/>
    <mergeCell ref="C29:C30"/>
    <mergeCell ref="D29:D30"/>
    <mergeCell ref="F29:F30"/>
    <mergeCell ref="H29:H30"/>
    <mergeCell ref="J29:J30"/>
    <mergeCell ref="L29:L30"/>
    <mergeCell ref="N29:N30"/>
    <mergeCell ref="P29:P30"/>
    <mergeCell ref="R29:R30"/>
    <mergeCell ref="B32:B33"/>
    <mergeCell ref="C32:C33"/>
    <mergeCell ref="D32:E33"/>
    <mergeCell ref="F32:G33"/>
    <mergeCell ref="H32:I33"/>
    <mergeCell ref="J32:K33"/>
    <mergeCell ref="L32:M33"/>
    <mergeCell ref="N32:O33"/>
    <mergeCell ref="P32:Q33"/>
    <mergeCell ref="R32:R33"/>
    <mergeCell ref="B34:B35"/>
    <mergeCell ref="C34:C35"/>
    <mergeCell ref="D34:D35"/>
    <mergeCell ref="F34:F35"/>
    <mergeCell ref="H34:H35"/>
    <mergeCell ref="J34:J35"/>
    <mergeCell ref="L34:L35"/>
    <mergeCell ref="N34:N35"/>
    <mergeCell ref="P34:P35"/>
    <mergeCell ref="R34:R35"/>
    <mergeCell ref="B36:B37"/>
    <mergeCell ref="C36:C37"/>
    <mergeCell ref="D36:D37"/>
    <mergeCell ref="F36:F37"/>
    <mergeCell ref="H36:H37"/>
    <mergeCell ref="J36:J37"/>
    <mergeCell ref="L36:L37"/>
    <mergeCell ref="N36:N37"/>
    <mergeCell ref="P36:P37"/>
    <mergeCell ref="R36:R37"/>
    <mergeCell ref="B38:B39"/>
    <mergeCell ref="C38:C39"/>
    <mergeCell ref="D38:D39"/>
    <mergeCell ref="F38:F39"/>
    <mergeCell ref="H38:H39"/>
    <mergeCell ref="J38:J39"/>
    <mergeCell ref="L38:L39"/>
    <mergeCell ref="N38:N39"/>
    <mergeCell ref="P38:P39"/>
    <mergeCell ref="R38:R39"/>
    <mergeCell ref="B40:B41"/>
    <mergeCell ref="C40:C41"/>
    <mergeCell ref="D40:D41"/>
    <mergeCell ref="F40:F41"/>
    <mergeCell ref="H40:H41"/>
    <mergeCell ref="J40:J41"/>
    <mergeCell ref="L40:L41"/>
    <mergeCell ref="N40:N41"/>
    <mergeCell ref="P40:P41"/>
    <mergeCell ref="R40:R41"/>
    <mergeCell ref="B42:B43"/>
    <mergeCell ref="C42:C43"/>
    <mergeCell ref="D42:D43"/>
    <mergeCell ref="F42:F43"/>
    <mergeCell ref="H42:H43"/>
    <mergeCell ref="J42:J43"/>
    <mergeCell ref="L42:L43"/>
    <mergeCell ref="N42:N43"/>
    <mergeCell ref="P42:P43"/>
    <mergeCell ref="R42:R43"/>
    <mergeCell ref="B44:B45"/>
    <mergeCell ref="C44:C45"/>
    <mergeCell ref="D44:D45"/>
    <mergeCell ref="F44:F45"/>
    <mergeCell ref="H44:H45"/>
    <mergeCell ref="J44:J45"/>
    <mergeCell ref="L44:L45"/>
    <mergeCell ref="N44:N45"/>
    <mergeCell ref="P44:P45"/>
    <mergeCell ref="R44:R45"/>
    <mergeCell ref="B47:B48"/>
    <mergeCell ref="C47:C48"/>
    <mergeCell ref="D47:E48"/>
    <mergeCell ref="F47:G48"/>
    <mergeCell ref="H47:I48"/>
    <mergeCell ref="J47:K48"/>
    <mergeCell ref="L47:M48"/>
    <mergeCell ref="N47:O48"/>
    <mergeCell ref="P47:Q48"/>
    <mergeCell ref="R47:R48"/>
    <mergeCell ref="B49:B50"/>
    <mergeCell ref="C49:C50"/>
    <mergeCell ref="D49:D50"/>
    <mergeCell ref="F49:F50"/>
    <mergeCell ref="H49:H50"/>
    <mergeCell ref="J49:J50"/>
    <mergeCell ref="L49:L50"/>
    <mergeCell ref="N49:N50"/>
    <mergeCell ref="P49:P50"/>
    <mergeCell ref="R49:R50"/>
    <mergeCell ref="B51:B52"/>
    <mergeCell ref="C51:C52"/>
    <mergeCell ref="D51:D52"/>
    <mergeCell ref="F51:F52"/>
    <mergeCell ref="H51:H52"/>
    <mergeCell ref="J51:J52"/>
    <mergeCell ref="L51:L52"/>
    <mergeCell ref="N51:N52"/>
    <mergeCell ref="P51:P52"/>
    <mergeCell ref="R51:R52"/>
    <mergeCell ref="B53:B54"/>
    <mergeCell ref="C53:C54"/>
    <mergeCell ref="D53:D54"/>
    <mergeCell ref="F53:F54"/>
    <mergeCell ref="H53:H54"/>
    <mergeCell ref="J53:J54"/>
    <mergeCell ref="L53:L54"/>
    <mergeCell ref="N53:N54"/>
    <mergeCell ref="P53:P54"/>
    <mergeCell ref="R53:R54"/>
    <mergeCell ref="B55:B56"/>
    <mergeCell ref="C55:C56"/>
    <mergeCell ref="D55:D56"/>
    <mergeCell ref="F55:F56"/>
    <mergeCell ref="H55:H56"/>
    <mergeCell ref="J55:J56"/>
    <mergeCell ref="L55:L56"/>
    <mergeCell ref="N55:N56"/>
    <mergeCell ref="P55:P56"/>
    <mergeCell ref="R55:R56"/>
    <mergeCell ref="B57:B58"/>
    <mergeCell ref="C57:C58"/>
    <mergeCell ref="D57:D58"/>
    <mergeCell ref="F57:F58"/>
    <mergeCell ref="H57:H58"/>
    <mergeCell ref="J57:J58"/>
    <mergeCell ref="L57:L58"/>
    <mergeCell ref="N57:N58"/>
    <mergeCell ref="P57:P58"/>
    <mergeCell ref="R57:R58"/>
    <mergeCell ref="B59:B60"/>
    <mergeCell ref="C59:C60"/>
    <mergeCell ref="D59:D60"/>
    <mergeCell ref="F59:F60"/>
    <mergeCell ref="H59:H60"/>
    <mergeCell ref="J59:J60"/>
    <mergeCell ref="L59:L60"/>
    <mergeCell ref="N59:N60"/>
    <mergeCell ref="P59:P60"/>
    <mergeCell ref="R59:R60"/>
    <mergeCell ref="B62:B63"/>
    <mergeCell ref="C62:C63"/>
    <mergeCell ref="D62:E63"/>
    <mergeCell ref="F62:G63"/>
    <mergeCell ref="H62:I63"/>
    <mergeCell ref="J62:K63"/>
    <mergeCell ref="L62:M63"/>
    <mergeCell ref="N62:O63"/>
    <mergeCell ref="P62:Q63"/>
    <mergeCell ref="R62:R63"/>
    <mergeCell ref="B64:B65"/>
    <mergeCell ref="C64:C65"/>
    <mergeCell ref="D64:D65"/>
    <mergeCell ref="F64:F65"/>
    <mergeCell ref="H64:H65"/>
    <mergeCell ref="J64:J65"/>
    <mergeCell ref="L64:L65"/>
    <mergeCell ref="N64:N65"/>
    <mergeCell ref="P64:P65"/>
    <mergeCell ref="R64:R65"/>
    <mergeCell ref="B66:B67"/>
    <mergeCell ref="C66:C67"/>
    <mergeCell ref="D66:D67"/>
    <mergeCell ref="F66:F67"/>
    <mergeCell ref="H66:H67"/>
    <mergeCell ref="J66:J67"/>
    <mergeCell ref="L66:L67"/>
    <mergeCell ref="N66:N67"/>
    <mergeCell ref="P66:P67"/>
    <mergeCell ref="R66:R67"/>
    <mergeCell ref="B68:B69"/>
    <mergeCell ref="C68:C69"/>
    <mergeCell ref="D68:D69"/>
    <mergeCell ref="F68:F69"/>
    <mergeCell ref="H68:H69"/>
    <mergeCell ref="J68:J69"/>
    <mergeCell ref="L68:L69"/>
    <mergeCell ref="N68:N69"/>
    <mergeCell ref="P68:P69"/>
    <mergeCell ref="R68:R69"/>
    <mergeCell ref="B70:B71"/>
    <mergeCell ref="C70:C71"/>
    <mergeCell ref="D70:D71"/>
    <mergeCell ref="F70:F71"/>
    <mergeCell ref="H70:H71"/>
    <mergeCell ref="J70:J71"/>
    <mergeCell ref="L70:L71"/>
    <mergeCell ref="N70:N71"/>
    <mergeCell ref="P70:P71"/>
    <mergeCell ref="R70:R71"/>
    <mergeCell ref="B72:B73"/>
    <mergeCell ref="C72:C73"/>
    <mergeCell ref="D72:D73"/>
    <mergeCell ref="F72:F73"/>
    <mergeCell ref="H72:H73"/>
    <mergeCell ref="J72:J73"/>
    <mergeCell ref="L74:L75"/>
    <mergeCell ref="N74:N75"/>
    <mergeCell ref="P74:P75"/>
    <mergeCell ref="R74:R75"/>
    <mergeCell ref="L72:L73"/>
    <mergeCell ref="N72:N73"/>
    <mergeCell ref="P72:P73"/>
    <mergeCell ref="R72:R73"/>
    <mergeCell ref="B74:B75"/>
    <mergeCell ref="C74:C75"/>
    <mergeCell ref="D74:D75"/>
    <mergeCell ref="F74:F75"/>
    <mergeCell ref="H74:H75"/>
    <mergeCell ref="J74:J75"/>
  </mergeCells>
  <pageMargins left="0.23622047244094491" right="0.15748031496062992" top="0.31496062992125984" bottom="0.31496062992125984" header="0.31496062992125984" footer="0.31496062992125984"/>
  <pageSetup paperSize="9" scale="6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F142"/>
  <sheetViews>
    <sheetView zoomScale="85" workbookViewId="0">
      <selection sqref="A1:R30"/>
    </sheetView>
  </sheetViews>
  <sheetFormatPr defaultRowHeight="12.75"/>
  <cols>
    <col min="1" max="1" width="1.5703125" style="20" customWidth="1"/>
    <col min="2" max="2" width="6.85546875" style="20" customWidth="1"/>
    <col min="3" max="3" width="18.7109375" style="19" customWidth="1"/>
    <col min="4" max="4" width="10.7109375" style="20" customWidth="1"/>
    <col min="5" max="5" width="4.7109375" style="20" customWidth="1"/>
    <col min="6" max="6" width="10.7109375" style="20" customWidth="1"/>
    <col min="7" max="7" width="4.7109375" style="20" customWidth="1"/>
    <col min="8" max="8" width="10.7109375" style="20" customWidth="1"/>
    <col min="9" max="9" width="4.7109375" style="20" customWidth="1"/>
    <col min="10" max="10" width="10.7109375" style="20" customWidth="1"/>
    <col min="11" max="11" width="4.7109375" style="20" customWidth="1"/>
    <col min="12" max="12" width="10.7109375" style="20" customWidth="1"/>
    <col min="13" max="13" width="4.7109375" style="20" customWidth="1"/>
    <col min="14" max="14" width="10.7109375" style="20" customWidth="1"/>
    <col min="15" max="15" width="4.7109375" style="20" customWidth="1"/>
    <col min="16" max="16" width="10.7109375" style="20" customWidth="1"/>
    <col min="17" max="17" width="4.7109375" style="20" customWidth="1"/>
    <col min="18" max="18" width="14.7109375" style="20" customWidth="1"/>
    <col min="19" max="19" width="9.140625" style="20" hidden="1" customWidth="1"/>
    <col min="20" max="23" width="7.7109375" style="20" hidden="1" customWidth="1"/>
    <col min="24" max="26" width="8.7109375" style="20" hidden="1" customWidth="1"/>
    <col min="27" max="32" width="0" style="20" hidden="1" customWidth="1"/>
    <col min="33" max="256" width="8.7109375" style="20"/>
    <col min="257" max="257" width="1.5703125" style="20" customWidth="1"/>
    <col min="258" max="258" width="6.85546875" style="20" customWidth="1"/>
    <col min="259" max="259" width="18.7109375" style="20" customWidth="1"/>
    <col min="260" max="260" width="10.7109375" style="20" customWidth="1"/>
    <col min="261" max="261" width="4.7109375" style="20" customWidth="1"/>
    <col min="262" max="262" width="10.7109375" style="20" customWidth="1"/>
    <col min="263" max="263" width="4.7109375" style="20" customWidth="1"/>
    <col min="264" max="264" width="10.7109375" style="20" customWidth="1"/>
    <col min="265" max="265" width="4.7109375" style="20" customWidth="1"/>
    <col min="266" max="266" width="10.7109375" style="20" customWidth="1"/>
    <col min="267" max="267" width="4.7109375" style="20" customWidth="1"/>
    <col min="268" max="268" width="10.7109375" style="20" customWidth="1"/>
    <col min="269" max="269" width="4.7109375" style="20" customWidth="1"/>
    <col min="270" max="270" width="10.7109375" style="20" customWidth="1"/>
    <col min="271" max="271" width="4.7109375" style="20" customWidth="1"/>
    <col min="272" max="272" width="10.7109375" style="20" customWidth="1"/>
    <col min="273" max="273" width="4.7109375" style="20" customWidth="1"/>
    <col min="274" max="274" width="14.7109375" style="20" customWidth="1"/>
    <col min="275" max="288" width="0" style="20" hidden="1" customWidth="1"/>
    <col min="289" max="512" width="8.7109375" style="20"/>
    <col min="513" max="513" width="1.5703125" style="20" customWidth="1"/>
    <col min="514" max="514" width="6.85546875" style="20" customWidth="1"/>
    <col min="515" max="515" width="18.7109375" style="20" customWidth="1"/>
    <col min="516" max="516" width="10.7109375" style="20" customWidth="1"/>
    <col min="517" max="517" width="4.7109375" style="20" customWidth="1"/>
    <col min="518" max="518" width="10.7109375" style="20" customWidth="1"/>
    <col min="519" max="519" width="4.7109375" style="20" customWidth="1"/>
    <col min="520" max="520" width="10.7109375" style="20" customWidth="1"/>
    <col min="521" max="521" width="4.7109375" style="20" customWidth="1"/>
    <col min="522" max="522" width="10.7109375" style="20" customWidth="1"/>
    <col min="523" max="523" width="4.7109375" style="20" customWidth="1"/>
    <col min="524" max="524" width="10.7109375" style="20" customWidth="1"/>
    <col min="525" max="525" width="4.7109375" style="20" customWidth="1"/>
    <col min="526" max="526" width="10.7109375" style="20" customWidth="1"/>
    <col min="527" max="527" width="4.7109375" style="20" customWidth="1"/>
    <col min="528" max="528" width="10.7109375" style="20" customWidth="1"/>
    <col min="529" max="529" width="4.7109375" style="20" customWidth="1"/>
    <col min="530" max="530" width="14.7109375" style="20" customWidth="1"/>
    <col min="531" max="544" width="0" style="20" hidden="1" customWidth="1"/>
    <col min="545" max="768" width="8.7109375" style="20"/>
    <col min="769" max="769" width="1.5703125" style="20" customWidth="1"/>
    <col min="770" max="770" width="6.85546875" style="20" customWidth="1"/>
    <col min="771" max="771" width="18.7109375" style="20" customWidth="1"/>
    <col min="772" max="772" width="10.7109375" style="20" customWidth="1"/>
    <col min="773" max="773" width="4.7109375" style="20" customWidth="1"/>
    <col min="774" max="774" width="10.7109375" style="20" customWidth="1"/>
    <col min="775" max="775" width="4.7109375" style="20" customWidth="1"/>
    <col min="776" max="776" width="10.7109375" style="20" customWidth="1"/>
    <col min="777" max="777" width="4.7109375" style="20" customWidth="1"/>
    <col min="778" max="778" width="10.7109375" style="20" customWidth="1"/>
    <col min="779" max="779" width="4.7109375" style="20" customWidth="1"/>
    <col min="780" max="780" width="10.7109375" style="20" customWidth="1"/>
    <col min="781" max="781" width="4.7109375" style="20" customWidth="1"/>
    <col min="782" max="782" width="10.7109375" style="20" customWidth="1"/>
    <col min="783" max="783" width="4.7109375" style="20" customWidth="1"/>
    <col min="784" max="784" width="10.7109375" style="20" customWidth="1"/>
    <col min="785" max="785" width="4.7109375" style="20" customWidth="1"/>
    <col min="786" max="786" width="14.7109375" style="20" customWidth="1"/>
    <col min="787" max="800" width="0" style="20" hidden="1" customWidth="1"/>
    <col min="801" max="1024" width="8.7109375" style="20"/>
    <col min="1025" max="1025" width="1.5703125" style="20" customWidth="1"/>
    <col min="1026" max="1026" width="6.85546875" style="20" customWidth="1"/>
    <col min="1027" max="1027" width="18.7109375" style="20" customWidth="1"/>
    <col min="1028" max="1028" width="10.7109375" style="20" customWidth="1"/>
    <col min="1029" max="1029" width="4.7109375" style="20" customWidth="1"/>
    <col min="1030" max="1030" width="10.7109375" style="20" customWidth="1"/>
    <col min="1031" max="1031" width="4.7109375" style="20" customWidth="1"/>
    <col min="1032" max="1032" width="10.7109375" style="20" customWidth="1"/>
    <col min="1033" max="1033" width="4.7109375" style="20" customWidth="1"/>
    <col min="1034" max="1034" width="10.7109375" style="20" customWidth="1"/>
    <col min="1035" max="1035" width="4.7109375" style="20" customWidth="1"/>
    <col min="1036" max="1036" width="10.7109375" style="20" customWidth="1"/>
    <col min="1037" max="1037" width="4.7109375" style="20" customWidth="1"/>
    <col min="1038" max="1038" width="10.7109375" style="20" customWidth="1"/>
    <col min="1039" max="1039" width="4.7109375" style="20" customWidth="1"/>
    <col min="1040" max="1040" width="10.7109375" style="20" customWidth="1"/>
    <col min="1041" max="1041" width="4.7109375" style="20" customWidth="1"/>
    <col min="1042" max="1042" width="14.7109375" style="20" customWidth="1"/>
    <col min="1043" max="1056" width="0" style="20" hidden="1" customWidth="1"/>
    <col min="1057" max="1280" width="8.7109375" style="20"/>
    <col min="1281" max="1281" width="1.5703125" style="20" customWidth="1"/>
    <col min="1282" max="1282" width="6.85546875" style="20" customWidth="1"/>
    <col min="1283" max="1283" width="18.7109375" style="20" customWidth="1"/>
    <col min="1284" max="1284" width="10.7109375" style="20" customWidth="1"/>
    <col min="1285" max="1285" width="4.7109375" style="20" customWidth="1"/>
    <col min="1286" max="1286" width="10.7109375" style="20" customWidth="1"/>
    <col min="1287" max="1287" width="4.7109375" style="20" customWidth="1"/>
    <col min="1288" max="1288" width="10.7109375" style="20" customWidth="1"/>
    <col min="1289" max="1289" width="4.7109375" style="20" customWidth="1"/>
    <col min="1290" max="1290" width="10.7109375" style="20" customWidth="1"/>
    <col min="1291" max="1291" width="4.7109375" style="20" customWidth="1"/>
    <col min="1292" max="1292" width="10.7109375" style="20" customWidth="1"/>
    <col min="1293" max="1293" width="4.7109375" style="20" customWidth="1"/>
    <col min="1294" max="1294" width="10.7109375" style="20" customWidth="1"/>
    <col min="1295" max="1295" width="4.7109375" style="20" customWidth="1"/>
    <col min="1296" max="1296" width="10.7109375" style="20" customWidth="1"/>
    <col min="1297" max="1297" width="4.7109375" style="20" customWidth="1"/>
    <col min="1298" max="1298" width="14.7109375" style="20" customWidth="1"/>
    <col min="1299" max="1312" width="0" style="20" hidden="1" customWidth="1"/>
    <col min="1313" max="1536" width="8.7109375" style="20"/>
    <col min="1537" max="1537" width="1.5703125" style="20" customWidth="1"/>
    <col min="1538" max="1538" width="6.85546875" style="20" customWidth="1"/>
    <col min="1539" max="1539" width="18.7109375" style="20" customWidth="1"/>
    <col min="1540" max="1540" width="10.7109375" style="20" customWidth="1"/>
    <col min="1541" max="1541" width="4.7109375" style="20" customWidth="1"/>
    <col min="1542" max="1542" width="10.7109375" style="20" customWidth="1"/>
    <col min="1543" max="1543" width="4.7109375" style="20" customWidth="1"/>
    <col min="1544" max="1544" width="10.7109375" style="20" customWidth="1"/>
    <col min="1545" max="1545" width="4.7109375" style="20" customWidth="1"/>
    <col min="1546" max="1546" width="10.7109375" style="20" customWidth="1"/>
    <col min="1547" max="1547" width="4.7109375" style="20" customWidth="1"/>
    <col min="1548" max="1548" width="10.7109375" style="20" customWidth="1"/>
    <col min="1549" max="1549" width="4.7109375" style="20" customWidth="1"/>
    <col min="1550" max="1550" width="10.7109375" style="20" customWidth="1"/>
    <col min="1551" max="1551" width="4.7109375" style="20" customWidth="1"/>
    <col min="1552" max="1552" width="10.7109375" style="20" customWidth="1"/>
    <col min="1553" max="1553" width="4.7109375" style="20" customWidth="1"/>
    <col min="1554" max="1554" width="14.7109375" style="20" customWidth="1"/>
    <col min="1555" max="1568" width="0" style="20" hidden="1" customWidth="1"/>
    <col min="1569" max="1792" width="8.7109375" style="20"/>
    <col min="1793" max="1793" width="1.5703125" style="20" customWidth="1"/>
    <col min="1794" max="1794" width="6.85546875" style="20" customWidth="1"/>
    <col min="1795" max="1795" width="18.7109375" style="20" customWidth="1"/>
    <col min="1796" max="1796" width="10.7109375" style="20" customWidth="1"/>
    <col min="1797" max="1797" width="4.7109375" style="20" customWidth="1"/>
    <col min="1798" max="1798" width="10.7109375" style="20" customWidth="1"/>
    <col min="1799" max="1799" width="4.7109375" style="20" customWidth="1"/>
    <col min="1800" max="1800" width="10.7109375" style="20" customWidth="1"/>
    <col min="1801" max="1801" width="4.7109375" style="20" customWidth="1"/>
    <col min="1802" max="1802" width="10.7109375" style="20" customWidth="1"/>
    <col min="1803" max="1803" width="4.7109375" style="20" customWidth="1"/>
    <col min="1804" max="1804" width="10.7109375" style="20" customWidth="1"/>
    <col min="1805" max="1805" width="4.7109375" style="20" customWidth="1"/>
    <col min="1806" max="1806" width="10.7109375" style="20" customWidth="1"/>
    <col min="1807" max="1807" width="4.7109375" style="20" customWidth="1"/>
    <col min="1808" max="1808" width="10.7109375" style="20" customWidth="1"/>
    <col min="1809" max="1809" width="4.7109375" style="20" customWidth="1"/>
    <col min="1810" max="1810" width="14.7109375" style="20" customWidth="1"/>
    <col min="1811" max="1824" width="0" style="20" hidden="1" customWidth="1"/>
    <col min="1825" max="2048" width="8.7109375" style="20"/>
    <col min="2049" max="2049" width="1.5703125" style="20" customWidth="1"/>
    <col min="2050" max="2050" width="6.85546875" style="20" customWidth="1"/>
    <col min="2051" max="2051" width="18.7109375" style="20" customWidth="1"/>
    <col min="2052" max="2052" width="10.7109375" style="20" customWidth="1"/>
    <col min="2053" max="2053" width="4.7109375" style="20" customWidth="1"/>
    <col min="2054" max="2054" width="10.7109375" style="20" customWidth="1"/>
    <col min="2055" max="2055" width="4.7109375" style="20" customWidth="1"/>
    <col min="2056" max="2056" width="10.7109375" style="20" customWidth="1"/>
    <col min="2057" max="2057" width="4.7109375" style="20" customWidth="1"/>
    <col min="2058" max="2058" width="10.7109375" style="20" customWidth="1"/>
    <col min="2059" max="2059" width="4.7109375" style="20" customWidth="1"/>
    <col min="2060" max="2060" width="10.7109375" style="20" customWidth="1"/>
    <col min="2061" max="2061" width="4.7109375" style="20" customWidth="1"/>
    <col min="2062" max="2062" width="10.7109375" style="20" customWidth="1"/>
    <col min="2063" max="2063" width="4.7109375" style="20" customWidth="1"/>
    <col min="2064" max="2064" width="10.7109375" style="20" customWidth="1"/>
    <col min="2065" max="2065" width="4.7109375" style="20" customWidth="1"/>
    <col min="2066" max="2066" width="14.7109375" style="20" customWidth="1"/>
    <col min="2067" max="2080" width="0" style="20" hidden="1" customWidth="1"/>
    <col min="2081" max="2304" width="8.7109375" style="20"/>
    <col min="2305" max="2305" width="1.5703125" style="20" customWidth="1"/>
    <col min="2306" max="2306" width="6.85546875" style="20" customWidth="1"/>
    <col min="2307" max="2307" width="18.7109375" style="20" customWidth="1"/>
    <col min="2308" max="2308" width="10.7109375" style="20" customWidth="1"/>
    <col min="2309" max="2309" width="4.7109375" style="20" customWidth="1"/>
    <col min="2310" max="2310" width="10.7109375" style="20" customWidth="1"/>
    <col min="2311" max="2311" width="4.7109375" style="20" customWidth="1"/>
    <col min="2312" max="2312" width="10.7109375" style="20" customWidth="1"/>
    <col min="2313" max="2313" width="4.7109375" style="20" customWidth="1"/>
    <col min="2314" max="2314" width="10.7109375" style="20" customWidth="1"/>
    <col min="2315" max="2315" width="4.7109375" style="20" customWidth="1"/>
    <col min="2316" max="2316" width="10.7109375" style="20" customWidth="1"/>
    <col min="2317" max="2317" width="4.7109375" style="20" customWidth="1"/>
    <col min="2318" max="2318" width="10.7109375" style="20" customWidth="1"/>
    <col min="2319" max="2319" width="4.7109375" style="20" customWidth="1"/>
    <col min="2320" max="2320" width="10.7109375" style="20" customWidth="1"/>
    <col min="2321" max="2321" width="4.7109375" style="20" customWidth="1"/>
    <col min="2322" max="2322" width="14.7109375" style="20" customWidth="1"/>
    <col min="2323" max="2336" width="0" style="20" hidden="1" customWidth="1"/>
    <col min="2337" max="2560" width="8.7109375" style="20"/>
    <col min="2561" max="2561" width="1.5703125" style="20" customWidth="1"/>
    <col min="2562" max="2562" width="6.85546875" style="20" customWidth="1"/>
    <col min="2563" max="2563" width="18.7109375" style="20" customWidth="1"/>
    <col min="2564" max="2564" width="10.7109375" style="20" customWidth="1"/>
    <col min="2565" max="2565" width="4.7109375" style="20" customWidth="1"/>
    <col min="2566" max="2566" width="10.7109375" style="20" customWidth="1"/>
    <col min="2567" max="2567" width="4.7109375" style="20" customWidth="1"/>
    <col min="2568" max="2568" width="10.7109375" style="20" customWidth="1"/>
    <col min="2569" max="2569" width="4.7109375" style="20" customWidth="1"/>
    <col min="2570" max="2570" width="10.7109375" style="20" customWidth="1"/>
    <col min="2571" max="2571" width="4.7109375" style="20" customWidth="1"/>
    <col min="2572" max="2572" width="10.7109375" style="20" customWidth="1"/>
    <col min="2573" max="2573" width="4.7109375" style="20" customWidth="1"/>
    <col min="2574" max="2574" width="10.7109375" style="20" customWidth="1"/>
    <col min="2575" max="2575" width="4.7109375" style="20" customWidth="1"/>
    <col min="2576" max="2576" width="10.7109375" style="20" customWidth="1"/>
    <col min="2577" max="2577" width="4.7109375" style="20" customWidth="1"/>
    <col min="2578" max="2578" width="14.7109375" style="20" customWidth="1"/>
    <col min="2579" max="2592" width="0" style="20" hidden="1" customWidth="1"/>
    <col min="2593" max="2816" width="8.7109375" style="20"/>
    <col min="2817" max="2817" width="1.5703125" style="20" customWidth="1"/>
    <col min="2818" max="2818" width="6.85546875" style="20" customWidth="1"/>
    <col min="2819" max="2819" width="18.7109375" style="20" customWidth="1"/>
    <col min="2820" max="2820" width="10.7109375" style="20" customWidth="1"/>
    <col min="2821" max="2821" width="4.7109375" style="20" customWidth="1"/>
    <col min="2822" max="2822" width="10.7109375" style="20" customWidth="1"/>
    <col min="2823" max="2823" width="4.7109375" style="20" customWidth="1"/>
    <col min="2824" max="2824" width="10.7109375" style="20" customWidth="1"/>
    <col min="2825" max="2825" width="4.7109375" style="20" customWidth="1"/>
    <col min="2826" max="2826" width="10.7109375" style="20" customWidth="1"/>
    <col min="2827" max="2827" width="4.7109375" style="20" customWidth="1"/>
    <col min="2828" max="2828" width="10.7109375" style="20" customWidth="1"/>
    <col min="2829" max="2829" width="4.7109375" style="20" customWidth="1"/>
    <col min="2830" max="2830" width="10.7109375" style="20" customWidth="1"/>
    <col min="2831" max="2831" width="4.7109375" style="20" customWidth="1"/>
    <col min="2832" max="2832" width="10.7109375" style="20" customWidth="1"/>
    <col min="2833" max="2833" width="4.7109375" style="20" customWidth="1"/>
    <col min="2834" max="2834" width="14.7109375" style="20" customWidth="1"/>
    <col min="2835" max="2848" width="0" style="20" hidden="1" customWidth="1"/>
    <col min="2849" max="3072" width="8.7109375" style="20"/>
    <col min="3073" max="3073" width="1.5703125" style="20" customWidth="1"/>
    <col min="3074" max="3074" width="6.85546875" style="20" customWidth="1"/>
    <col min="3075" max="3075" width="18.7109375" style="20" customWidth="1"/>
    <col min="3076" max="3076" width="10.7109375" style="20" customWidth="1"/>
    <col min="3077" max="3077" width="4.7109375" style="20" customWidth="1"/>
    <col min="3078" max="3078" width="10.7109375" style="20" customWidth="1"/>
    <col min="3079" max="3079" width="4.7109375" style="20" customWidth="1"/>
    <col min="3080" max="3080" width="10.7109375" style="20" customWidth="1"/>
    <col min="3081" max="3081" width="4.7109375" style="20" customWidth="1"/>
    <col min="3082" max="3082" width="10.7109375" style="20" customWidth="1"/>
    <col min="3083" max="3083" width="4.7109375" style="20" customWidth="1"/>
    <col min="3084" max="3084" width="10.7109375" style="20" customWidth="1"/>
    <col min="3085" max="3085" width="4.7109375" style="20" customWidth="1"/>
    <col min="3086" max="3086" width="10.7109375" style="20" customWidth="1"/>
    <col min="3087" max="3087" width="4.7109375" style="20" customWidth="1"/>
    <col min="3088" max="3088" width="10.7109375" style="20" customWidth="1"/>
    <col min="3089" max="3089" width="4.7109375" style="20" customWidth="1"/>
    <col min="3090" max="3090" width="14.7109375" style="20" customWidth="1"/>
    <col min="3091" max="3104" width="0" style="20" hidden="1" customWidth="1"/>
    <col min="3105" max="3328" width="8.7109375" style="20"/>
    <col min="3329" max="3329" width="1.5703125" style="20" customWidth="1"/>
    <col min="3330" max="3330" width="6.85546875" style="20" customWidth="1"/>
    <col min="3331" max="3331" width="18.7109375" style="20" customWidth="1"/>
    <col min="3332" max="3332" width="10.7109375" style="20" customWidth="1"/>
    <col min="3333" max="3333" width="4.7109375" style="20" customWidth="1"/>
    <col min="3334" max="3334" width="10.7109375" style="20" customWidth="1"/>
    <col min="3335" max="3335" width="4.7109375" style="20" customWidth="1"/>
    <col min="3336" max="3336" width="10.7109375" style="20" customWidth="1"/>
    <col min="3337" max="3337" width="4.7109375" style="20" customWidth="1"/>
    <col min="3338" max="3338" width="10.7109375" style="20" customWidth="1"/>
    <col min="3339" max="3339" width="4.7109375" style="20" customWidth="1"/>
    <col min="3340" max="3340" width="10.7109375" style="20" customWidth="1"/>
    <col min="3341" max="3341" width="4.7109375" style="20" customWidth="1"/>
    <col min="3342" max="3342" width="10.7109375" style="20" customWidth="1"/>
    <col min="3343" max="3343" width="4.7109375" style="20" customWidth="1"/>
    <col min="3344" max="3344" width="10.7109375" style="20" customWidth="1"/>
    <col min="3345" max="3345" width="4.7109375" style="20" customWidth="1"/>
    <col min="3346" max="3346" width="14.7109375" style="20" customWidth="1"/>
    <col min="3347" max="3360" width="0" style="20" hidden="1" customWidth="1"/>
    <col min="3361" max="3584" width="8.7109375" style="20"/>
    <col min="3585" max="3585" width="1.5703125" style="20" customWidth="1"/>
    <col min="3586" max="3586" width="6.85546875" style="20" customWidth="1"/>
    <col min="3587" max="3587" width="18.7109375" style="20" customWidth="1"/>
    <col min="3588" max="3588" width="10.7109375" style="20" customWidth="1"/>
    <col min="3589" max="3589" width="4.7109375" style="20" customWidth="1"/>
    <col min="3590" max="3590" width="10.7109375" style="20" customWidth="1"/>
    <col min="3591" max="3591" width="4.7109375" style="20" customWidth="1"/>
    <col min="3592" max="3592" width="10.7109375" style="20" customWidth="1"/>
    <col min="3593" max="3593" width="4.7109375" style="20" customWidth="1"/>
    <col min="3594" max="3594" width="10.7109375" style="20" customWidth="1"/>
    <col min="3595" max="3595" width="4.7109375" style="20" customWidth="1"/>
    <col min="3596" max="3596" width="10.7109375" style="20" customWidth="1"/>
    <col min="3597" max="3597" width="4.7109375" style="20" customWidth="1"/>
    <col min="3598" max="3598" width="10.7109375" style="20" customWidth="1"/>
    <col min="3599" max="3599" width="4.7109375" style="20" customWidth="1"/>
    <col min="3600" max="3600" width="10.7109375" style="20" customWidth="1"/>
    <col min="3601" max="3601" width="4.7109375" style="20" customWidth="1"/>
    <col min="3602" max="3602" width="14.7109375" style="20" customWidth="1"/>
    <col min="3603" max="3616" width="0" style="20" hidden="1" customWidth="1"/>
    <col min="3617" max="3840" width="8.7109375" style="20"/>
    <col min="3841" max="3841" width="1.5703125" style="20" customWidth="1"/>
    <col min="3842" max="3842" width="6.85546875" style="20" customWidth="1"/>
    <col min="3843" max="3843" width="18.7109375" style="20" customWidth="1"/>
    <col min="3844" max="3844" width="10.7109375" style="20" customWidth="1"/>
    <col min="3845" max="3845" width="4.7109375" style="20" customWidth="1"/>
    <col min="3846" max="3846" width="10.7109375" style="20" customWidth="1"/>
    <col min="3847" max="3847" width="4.7109375" style="20" customWidth="1"/>
    <col min="3848" max="3848" width="10.7109375" style="20" customWidth="1"/>
    <col min="3849" max="3849" width="4.7109375" style="20" customWidth="1"/>
    <col min="3850" max="3850" width="10.7109375" style="20" customWidth="1"/>
    <col min="3851" max="3851" width="4.7109375" style="20" customWidth="1"/>
    <col min="3852" max="3852" width="10.7109375" style="20" customWidth="1"/>
    <col min="3853" max="3853" width="4.7109375" style="20" customWidth="1"/>
    <col min="3854" max="3854" width="10.7109375" style="20" customWidth="1"/>
    <col min="3855" max="3855" width="4.7109375" style="20" customWidth="1"/>
    <col min="3856" max="3856" width="10.7109375" style="20" customWidth="1"/>
    <col min="3857" max="3857" width="4.7109375" style="20" customWidth="1"/>
    <col min="3858" max="3858" width="14.7109375" style="20" customWidth="1"/>
    <col min="3859" max="3872" width="0" style="20" hidden="1" customWidth="1"/>
    <col min="3873" max="4096" width="8.7109375" style="20"/>
    <col min="4097" max="4097" width="1.5703125" style="20" customWidth="1"/>
    <col min="4098" max="4098" width="6.85546875" style="20" customWidth="1"/>
    <col min="4099" max="4099" width="18.7109375" style="20" customWidth="1"/>
    <col min="4100" max="4100" width="10.7109375" style="20" customWidth="1"/>
    <col min="4101" max="4101" width="4.7109375" style="20" customWidth="1"/>
    <col min="4102" max="4102" width="10.7109375" style="20" customWidth="1"/>
    <col min="4103" max="4103" width="4.7109375" style="20" customWidth="1"/>
    <col min="4104" max="4104" width="10.7109375" style="20" customWidth="1"/>
    <col min="4105" max="4105" width="4.7109375" style="20" customWidth="1"/>
    <col min="4106" max="4106" width="10.7109375" style="20" customWidth="1"/>
    <col min="4107" max="4107" width="4.7109375" style="20" customWidth="1"/>
    <col min="4108" max="4108" width="10.7109375" style="20" customWidth="1"/>
    <col min="4109" max="4109" width="4.7109375" style="20" customWidth="1"/>
    <col min="4110" max="4110" width="10.7109375" style="20" customWidth="1"/>
    <col min="4111" max="4111" width="4.7109375" style="20" customWidth="1"/>
    <col min="4112" max="4112" width="10.7109375" style="20" customWidth="1"/>
    <col min="4113" max="4113" width="4.7109375" style="20" customWidth="1"/>
    <col min="4114" max="4114" width="14.7109375" style="20" customWidth="1"/>
    <col min="4115" max="4128" width="0" style="20" hidden="1" customWidth="1"/>
    <col min="4129" max="4352" width="8.7109375" style="20"/>
    <col min="4353" max="4353" width="1.5703125" style="20" customWidth="1"/>
    <col min="4354" max="4354" width="6.85546875" style="20" customWidth="1"/>
    <col min="4355" max="4355" width="18.7109375" style="20" customWidth="1"/>
    <col min="4356" max="4356" width="10.7109375" style="20" customWidth="1"/>
    <col min="4357" max="4357" width="4.7109375" style="20" customWidth="1"/>
    <col min="4358" max="4358" width="10.7109375" style="20" customWidth="1"/>
    <col min="4359" max="4359" width="4.7109375" style="20" customWidth="1"/>
    <col min="4360" max="4360" width="10.7109375" style="20" customWidth="1"/>
    <col min="4361" max="4361" width="4.7109375" style="20" customWidth="1"/>
    <col min="4362" max="4362" width="10.7109375" style="20" customWidth="1"/>
    <col min="4363" max="4363" width="4.7109375" style="20" customWidth="1"/>
    <col min="4364" max="4364" width="10.7109375" style="20" customWidth="1"/>
    <col min="4365" max="4365" width="4.7109375" style="20" customWidth="1"/>
    <col min="4366" max="4366" width="10.7109375" style="20" customWidth="1"/>
    <col min="4367" max="4367" width="4.7109375" style="20" customWidth="1"/>
    <col min="4368" max="4368" width="10.7109375" style="20" customWidth="1"/>
    <col min="4369" max="4369" width="4.7109375" style="20" customWidth="1"/>
    <col min="4370" max="4370" width="14.7109375" style="20" customWidth="1"/>
    <col min="4371" max="4384" width="0" style="20" hidden="1" customWidth="1"/>
    <col min="4385" max="4608" width="8.7109375" style="20"/>
    <col min="4609" max="4609" width="1.5703125" style="20" customWidth="1"/>
    <col min="4610" max="4610" width="6.85546875" style="20" customWidth="1"/>
    <col min="4611" max="4611" width="18.7109375" style="20" customWidth="1"/>
    <col min="4612" max="4612" width="10.7109375" style="20" customWidth="1"/>
    <col min="4613" max="4613" width="4.7109375" style="20" customWidth="1"/>
    <col min="4614" max="4614" width="10.7109375" style="20" customWidth="1"/>
    <col min="4615" max="4615" width="4.7109375" style="20" customWidth="1"/>
    <col min="4616" max="4616" width="10.7109375" style="20" customWidth="1"/>
    <col min="4617" max="4617" width="4.7109375" style="20" customWidth="1"/>
    <col min="4618" max="4618" width="10.7109375" style="20" customWidth="1"/>
    <col min="4619" max="4619" width="4.7109375" style="20" customWidth="1"/>
    <col min="4620" max="4620" width="10.7109375" style="20" customWidth="1"/>
    <col min="4621" max="4621" width="4.7109375" style="20" customWidth="1"/>
    <col min="4622" max="4622" width="10.7109375" style="20" customWidth="1"/>
    <col min="4623" max="4623" width="4.7109375" style="20" customWidth="1"/>
    <col min="4624" max="4624" width="10.7109375" style="20" customWidth="1"/>
    <col min="4625" max="4625" width="4.7109375" style="20" customWidth="1"/>
    <col min="4626" max="4626" width="14.7109375" style="20" customWidth="1"/>
    <col min="4627" max="4640" width="0" style="20" hidden="1" customWidth="1"/>
    <col min="4641" max="4864" width="8.7109375" style="20"/>
    <col min="4865" max="4865" width="1.5703125" style="20" customWidth="1"/>
    <col min="4866" max="4866" width="6.85546875" style="20" customWidth="1"/>
    <col min="4867" max="4867" width="18.7109375" style="20" customWidth="1"/>
    <col min="4868" max="4868" width="10.7109375" style="20" customWidth="1"/>
    <col min="4869" max="4869" width="4.7109375" style="20" customWidth="1"/>
    <col min="4870" max="4870" width="10.7109375" style="20" customWidth="1"/>
    <col min="4871" max="4871" width="4.7109375" style="20" customWidth="1"/>
    <col min="4872" max="4872" width="10.7109375" style="20" customWidth="1"/>
    <col min="4873" max="4873" width="4.7109375" style="20" customWidth="1"/>
    <col min="4874" max="4874" width="10.7109375" style="20" customWidth="1"/>
    <col min="4875" max="4875" width="4.7109375" style="20" customWidth="1"/>
    <col min="4876" max="4876" width="10.7109375" style="20" customWidth="1"/>
    <col min="4877" max="4877" width="4.7109375" style="20" customWidth="1"/>
    <col min="4878" max="4878" width="10.7109375" style="20" customWidth="1"/>
    <col min="4879" max="4879" width="4.7109375" style="20" customWidth="1"/>
    <col min="4880" max="4880" width="10.7109375" style="20" customWidth="1"/>
    <col min="4881" max="4881" width="4.7109375" style="20" customWidth="1"/>
    <col min="4882" max="4882" width="14.7109375" style="20" customWidth="1"/>
    <col min="4883" max="4896" width="0" style="20" hidden="1" customWidth="1"/>
    <col min="4897" max="5120" width="8.7109375" style="20"/>
    <col min="5121" max="5121" width="1.5703125" style="20" customWidth="1"/>
    <col min="5122" max="5122" width="6.85546875" style="20" customWidth="1"/>
    <col min="5123" max="5123" width="18.7109375" style="20" customWidth="1"/>
    <col min="5124" max="5124" width="10.7109375" style="20" customWidth="1"/>
    <col min="5125" max="5125" width="4.7109375" style="20" customWidth="1"/>
    <col min="5126" max="5126" width="10.7109375" style="20" customWidth="1"/>
    <col min="5127" max="5127" width="4.7109375" style="20" customWidth="1"/>
    <col min="5128" max="5128" width="10.7109375" style="20" customWidth="1"/>
    <col min="5129" max="5129" width="4.7109375" style="20" customWidth="1"/>
    <col min="5130" max="5130" width="10.7109375" style="20" customWidth="1"/>
    <col min="5131" max="5131" width="4.7109375" style="20" customWidth="1"/>
    <col min="5132" max="5132" width="10.7109375" style="20" customWidth="1"/>
    <col min="5133" max="5133" width="4.7109375" style="20" customWidth="1"/>
    <col min="5134" max="5134" width="10.7109375" style="20" customWidth="1"/>
    <col min="5135" max="5135" width="4.7109375" style="20" customWidth="1"/>
    <col min="5136" max="5136" width="10.7109375" style="20" customWidth="1"/>
    <col min="5137" max="5137" width="4.7109375" style="20" customWidth="1"/>
    <col min="5138" max="5138" width="14.7109375" style="20" customWidth="1"/>
    <col min="5139" max="5152" width="0" style="20" hidden="1" customWidth="1"/>
    <col min="5153" max="5376" width="8.7109375" style="20"/>
    <col min="5377" max="5377" width="1.5703125" style="20" customWidth="1"/>
    <col min="5378" max="5378" width="6.85546875" style="20" customWidth="1"/>
    <col min="5379" max="5379" width="18.7109375" style="20" customWidth="1"/>
    <col min="5380" max="5380" width="10.7109375" style="20" customWidth="1"/>
    <col min="5381" max="5381" width="4.7109375" style="20" customWidth="1"/>
    <col min="5382" max="5382" width="10.7109375" style="20" customWidth="1"/>
    <col min="5383" max="5383" width="4.7109375" style="20" customWidth="1"/>
    <col min="5384" max="5384" width="10.7109375" style="20" customWidth="1"/>
    <col min="5385" max="5385" width="4.7109375" style="20" customWidth="1"/>
    <col min="5386" max="5386" width="10.7109375" style="20" customWidth="1"/>
    <col min="5387" max="5387" width="4.7109375" style="20" customWidth="1"/>
    <col min="5388" max="5388" width="10.7109375" style="20" customWidth="1"/>
    <col min="5389" max="5389" width="4.7109375" style="20" customWidth="1"/>
    <col min="5390" max="5390" width="10.7109375" style="20" customWidth="1"/>
    <col min="5391" max="5391" width="4.7109375" style="20" customWidth="1"/>
    <col min="5392" max="5392" width="10.7109375" style="20" customWidth="1"/>
    <col min="5393" max="5393" width="4.7109375" style="20" customWidth="1"/>
    <col min="5394" max="5394" width="14.7109375" style="20" customWidth="1"/>
    <col min="5395" max="5408" width="0" style="20" hidden="1" customWidth="1"/>
    <col min="5409" max="5632" width="8.7109375" style="20"/>
    <col min="5633" max="5633" width="1.5703125" style="20" customWidth="1"/>
    <col min="5634" max="5634" width="6.85546875" style="20" customWidth="1"/>
    <col min="5635" max="5635" width="18.7109375" style="20" customWidth="1"/>
    <col min="5636" max="5636" width="10.7109375" style="20" customWidth="1"/>
    <col min="5637" max="5637" width="4.7109375" style="20" customWidth="1"/>
    <col min="5638" max="5638" width="10.7109375" style="20" customWidth="1"/>
    <col min="5639" max="5639" width="4.7109375" style="20" customWidth="1"/>
    <col min="5640" max="5640" width="10.7109375" style="20" customWidth="1"/>
    <col min="5641" max="5641" width="4.7109375" style="20" customWidth="1"/>
    <col min="5642" max="5642" width="10.7109375" style="20" customWidth="1"/>
    <col min="5643" max="5643" width="4.7109375" style="20" customWidth="1"/>
    <col min="5644" max="5644" width="10.7109375" style="20" customWidth="1"/>
    <col min="5645" max="5645" width="4.7109375" style="20" customWidth="1"/>
    <col min="5646" max="5646" width="10.7109375" style="20" customWidth="1"/>
    <col min="5647" max="5647" width="4.7109375" style="20" customWidth="1"/>
    <col min="5648" max="5648" width="10.7109375" style="20" customWidth="1"/>
    <col min="5649" max="5649" width="4.7109375" style="20" customWidth="1"/>
    <col min="5650" max="5650" width="14.7109375" style="20" customWidth="1"/>
    <col min="5651" max="5664" width="0" style="20" hidden="1" customWidth="1"/>
    <col min="5665" max="5888" width="8.7109375" style="20"/>
    <col min="5889" max="5889" width="1.5703125" style="20" customWidth="1"/>
    <col min="5890" max="5890" width="6.85546875" style="20" customWidth="1"/>
    <col min="5891" max="5891" width="18.7109375" style="20" customWidth="1"/>
    <col min="5892" max="5892" width="10.7109375" style="20" customWidth="1"/>
    <col min="5893" max="5893" width="4.7109375" style="20" customWidth="1"/>
    <col min="5894" max="5894" width="10.7109375" style="20" customWidth="1"/>
    <col min="5895" max="5895" width="4.7109375" style="20" customWidth="1"/>
    <col min="5896" max="5896" width="10.7109375" style="20" customWidth="1"/>
    <col min="5897" max="5897" width="4.7109375" style="20" customWidth="1"/>
    <col min="5898" max="5898" width="10.7109375" style="20" customWidth="1"/>
    <col min="5899" max="5899" width="4.7109375" style="20" customWidth="1"/>
    <col min="5900" max="5900" width="10.7109375" style="20" customWidth="1"/>
    <col min="5901" max="5901" width="4.7109375" style="20" customWidth="1"/>
    <col min="5902" max="5902" width="10.7109375" style="20" customWidth="1"/>
    <col min="5903" max="5903" width="4.7109375" style="20" customWidth="1"/>
    <col min="5904" max="5904" width="10.7109375" style="20" customWidth="1"/>
    <col min="5905" max="5905" width="4.7109375" style="20" customWidth="1"/>
    <col min="5906" max="5906" width="14.7109375" style="20" customWidth="1"/>
    <col min="5907" max="5920" width="0" style="20" hidden="1" customWidth="1"/>
    <col min="5921" max="6144" width="8.7109375" style="20"/>
    <col min="6145" max="6145" width="1.5703125" style="20" customWidth="1"/>
    <col min="6146" max="6146" width="6.85546875" style="20" customWidth="1"/>
    <col min="6147" max="6147" width="18.7109375" style="20" customWidth="1"/>
    <col min="6148" max="6148" width="10.7109375" style="20" customWidth="1"/>
    <col min="6149" max="6149" width="4.7109375" style="20" customWidth="1"/>
    <col min="6150" max="6150" width="10.7109375" style="20" customWidth="1"/>
    <col min="6151" max="6151" width="4.7109375" style="20" customWidth="1"/>
    <col min="6152" max="6152" width="10.7109375" style="20" customWidth="1"/>
    <col min="6153" max="6153" width="4.7109375" style="20" customWidth="1"/>
    <col min="6154" max="6154" width="10.7109375" style="20" customWidth="1"/>
    <col min="6155" max="6155" width="4.7109375" style="20" customWidth="1"/>
    <col min="6156" max="6156" width="10.7109375" style="20" customWidth="1"/>
    <col min="6157" max="6157" width="4.7109375" style="20" customWidth="1"/>
    <col min="6158" max="6158" width="10.7109375" style="20" customWidth="1"/>
    <col min="6159" max="6159" width="4.7109375" style="20" customWidth="1"/>
    <col min="6160" max="6160" width="10.7109375" style="20" customWidth="1"/>
    <col min="6161" max="6161" width="4.7109375" style="20" customWidth="1"/>
    <col min="6162" max="6162" width="14.7109375" style="20" customWidth="1"/>
    <col min="6163" max="6176" width="0" style="20" hidden="1" customWidth="1"/>
    <col min="6177" max="6400" width="8.7109375" style="20"/>
    <col min="6401" max="6401" width="1.5703125" style="20" customWidth="1"/>
    <col min="6402" max="6402" width="6.85546875" style="20" customWidth="1"/>
    <col min="6403" max="6403" width="18.7109375" style="20" customWidth="1"/>
    <col min="6404" max="6404" width="10.7109375" style="20" customWidth="1"/>
    <col min="6405" max="6405" width="4.7109375" style="20" customWidth="1"/>
    <col min="6406" max="6406" width="10.7109375" style="20" customWidth="1"/>
    <col min="6407" max="6407" width="4.7109375" style="20" customWidth="1"/>
    <col min="6408" max="6408" width="10.7109375" style="20" customWidth="1"/>
    <col min="6409" max="6409" width="4.7109375" style="20" customWidth="1"/>
    <col min="6410" max="6410" width="10.7109375" style="20" customWidth="1"/>
    <col min="6411" max="6411" width="4.7109375" style="20" customWidth="1"/>
    <col min="6412" max="6412" width="10.7109375" style="20" customWidth="1"/>
    <col min="6413" max="6413" width="4.7109375" style="20" customWidth="1"/>
    <col min="6414" max="6414" width="10.7109375" style="20" customWidth="1"/>
    <col min="6415" max="6415" width="4.7109375" style="20" customWidth="1"/>
    <col min="6416" max="6416" width="10.7109375" style="20" customWidth="1"/>
    <col min="6417" max="6417" width="4.7109375" style="20" customWidth="1"/>
    <col min="6418" max="6418" width="14.7109375" style="20" customWidth="1"/>
    <col min="6419" max="6432" width="0" style="20" hidden="1" customWidth="1"/>
    <col min="6433" max="6656" width="8.7109375" style="20"/>
    <col min="6657" max="6657" width="1.5703125" style="20" customWidth="1"/>
    <col min="6658" max="6658" width="6.85546875" style="20" customWidth="1"/>
    <col min="6659" max="6659" width="18.7109375" style="20" customWidth="1"/>
    <col min="6660" max="6660" width="10.7109375" style="20" customWidth="1"/>
    <col min="6661" max="6661" width="4.7109375" style="20" customWidth="1"/>
    <col min="6662" max="6662" width="10.7109375" style="20" customWidth="1"/>
    <col min="6663" max="6663" width="4.7109375" style="20" customWidth="1"/>
    <col min="6664" max="6664" width="10.7109375" style="20" customWidth="1"/>
    <col min="6665" max="6665" width="4.7109375" style="20" customWidth="1"/>
    <col min="6666" max="6666" width="10.7109375" style="20" customWidth="1"/>
    <col min="6667" max="6667" width="4.7109375" style="20" customWidth="1"/>
    <col min="6668" max="6668" width="10.7109375" style="20" customWidth="1"/>
    <col min="6669" max="6669" width="4.7109375" style="20" customWidth="1"/>
    <col min="6670" max="6670" width="10.7109375" style="20" customWidth="1"/>
    <col min="6671" max="6671" width="4.7109375" style="20" customWidth="1"/>
    <col min="6672" max="6672" width="10.7109375" style="20" customWidth="1"/>
    <col min="6673" max="6673" width="4.7109375" style="20" customWidth="1"/>
    <col min="6674" max="6674" width="14.7109375" style="20" customWidth="1"/>
    <col min="6675" max="6688" width="0" style="20" hidden="1" customWidth="1"/>
    <col min="6689" max="6912" width="8.7109375" style="20"/>
    <col min="6913" max="6913" width="1.5703125" style="20" customWidth="1"/>
    <col min="6914" max="6914" width="6.85546875" style="20" customWidth="1"/>
    <col min="6915" max="6915" width="18.7109375" style="20" customWidth="1"/>
    <col min="6916" max="6916" width="10.7109375" style="20" customWidth="1"/>
    <col min="6917" max="6917" width="4.7109375" style="20" customWidth="1"/>
    <col min="6918" max="6918" width="10.7109375" style="20" customWidth="1"/>
    <col min="6919" max="6919" width="4.7109375" style="20" customWidth="1"/>
    <col min="6920" max="6920" width="10.7109375" style="20" customWidth="1"/>
    <col min="6921" max="6921" width="4.7109375" style="20" customWidth="1"/>
    <col min="6922" max="6922" width="10.7109375" style="20" customWidth="1"/>
    <col min="6923" max="6923" width="4.7109375" style="20" customWidth="1"/>
    <col min="6924" max="6924" width="10.7109375" style="20" customWidth="1"/>
    <col min="6925" max="6925" width="4.7109375" style="20" customWidth="1"/>
    <col min="6926" max="6926" width="10.7109375" style="20" customWidth="1"/>
    <col min="6927" max="6927" width="4.7109375" style="20" customWidth="1"/>
    <col min="6928" max="6928" width="10.7109375" style="20" customWidth="1"/>
    <col min="6929" max="6929" width="4.7109375" style="20" customWidth="1"/>
    <col min="6930" max="6930" width="14.7109375" style="20" customWidth="1"/>
    <col min="6931" max="6944" width="0" style="20" hidden="1" customWidth="1"/>
    <col min="6945" max="7168" width="8.7109375" style="20"/>
    <col min="7169" max="7169" width="1.5703125" style="20" customWidth="1"/>
    <col min="7170" max="7170" width="6.85546875" style="20" customWidth="1"/>
    <col min="7171" max="7171" width="18.7109375" style="20" customWidth="1"/>
    <col min="7172" max="7172" width="10.7109375" style="20" customWidth="1"/>
    <col min="7173" max="7173" width="4.7109375" style="20" customWidth="1"/>
    <col min="7174" max="7174" width="10.7109375" style="20" customWidth="1"/>
    <col min="7175" max="7175" width="4.7109375" style="20" customWidth="1"/>
    <col min="7176" max="7176" width="10.7109375" style="20" customWidth="1"/>
    <col min="7177" max="7177" width="4.7109375" style="20" customWidth="1"/>
    <col min="7178" max="7178" width="10.7109375" style="20" customWidth="1"/>
    <col min="7179" max="7179" width="4.7109375" style="20" customWidth="1"/>
    <col min="7180" max="7180" width="10.7109375" style="20" customWidth="1"/>
    <col min="7181" max="7181" width="4.7109375" style="20" customWidth="1"/>
    <col min="7182" max="7182" width="10.7109375" style="20" customWidth="1"/>
    <col min="7183" max="7183" width="4.7109375" style="20" customWidth="1"/>
    <col min="7184" max="7184" width="10.7109375" style="20" customWidth="1"/>
    <col min="7185" max="7185" width="4.7109375" style="20" customWidth="1"/>
    <col min="7186" max="7186" width="14.7109375" style="20" customWidth="1"/>
    <col min="7187" max="7200" width="0" style="20" hidden="1" customWidth="1"/>
    <col min="7201" max="7424" width="8.7109375" style="20"/>
    <col min="7425" max="7425" width="1.5703125" style="20" customWidth="1"/>
    <col min="7426" max="7426" width="6.85546875" style="20" customWidth="1"/>
    <col min="7427" max="7427" width="18.7109375" style="20" customWidth="1"/>
    <col min="7428" max="7428" width="10.7109375" style="20" customWidth="1"/>
    <col min="7429" max="7429" width="4.7109375" style="20" customWidth="1"/>
    <col min="7430" max="7430" width="10.7109375" style="20" customWidth="1"/>
    <col min="7431" max="7431" width="4.7109375" style="20" customWidth="1"/>
    <col min="7432" max="7432" width="10.7109375" style="20" customWidth="1"/>
    <col min="7433" max="7433" width="4.7109375" style="20" customWidth="1"/>
    <col min="7434" max="7434" width="10.7109375" style="20" customWidth="1"/>
    <col min="7435" max="7435" width="4.7109375" style="20" customWidth="1"/>
    <col min="7436" max="7436" width="10.7109375" style="20" customWidth="1"/>
    <col min="7437" max="7437" width="4.7109375" style="20" customWidth="1"/>
    <col min="7438" max="7438" width="10.7109375" style="20" customWidth="1"/>
    <col min="7439" max="7439" width="4.7109375" style="20" customWidth="1"/>
    <col min="7440" max="7440" width="10.7109375" style="20" customWidth="1"/>
    <col min="7441" max="7441" width="4.7109375" style="20" customWidth="1"/>
    <col min="7442" max="7442" width="14.7109375" style="20" customWidth="1"/>
    <col min="7443" max="7456" width="0" style="20" hidden="1" customWidth="1"/>
    <col min="7457" max="7680" width="8.7109375" style="20"/>
    <col min="7681" max="7681" width="1.5703125" style="20" customWidth="1"/>
    <col min="7682" max="7682" width="6.85546875" style="20" customWidth="1"/>
    <col min="7683" max="7683" width="18.7109375" style="20" customWidth="1"/>
    <col min="7684" max="7684" width="10.7109375" style="20" customWidth="1"/>
    <col min="7685" max="7685" width="4.7109375" style="20" customWidth="1"/>
    <col min="7686" max="7686" width="10.7109375" style="20" customWidth="1"/>
    <col min="7687" max="7687" width="4.7109375" style="20" customWidth="1"/>
    <col min="7688" max="7688" width="10.7109375" style="20" customWidth="1"/>
    <col min="7689" max="7689" width="4.7109375" style="20" customWidth="1"/>
    <col min="7690" max="7690" width="10.7109375" style="20" customWidth="1"/>
    <col min="7691" max="7691" width="4.7109375" style="20" customWidth="1"/>
    <col min="7692" max="7692" width="10.7109375" style="20" customWidth="1"/>
    <col min="7693" max="7693" width="4.7109375" style="20" customWidth="1"/>
    <col min="7694" max="7694" width="10.7109375" style="20" customWidth="1"/>
    <col min="7695" max="7695" width="4.7109375" style="20" customWidth="1"/>
    <col min="7696" max="7696" width="10.7109375" style="20" customWidth="1"/>
    <col min="7697" max="7697" width="4.7109375" style="20" customWidth="1"/>
    <col min="7698" max="7698" width="14.7109375" style="20" customWidth="1"/>
    <col min="7699" max="7712" width="0" style="20" hidden="1" customWidth="1"/>
    <col min="7713" max="7936" width="8.7109375" style="20"/>
    <col min="7937" max="7937" width="1.5703125" style="20" customWidth="1"/>
    <col min="7938" max="7938" width="6.85546875" style="20" customWidth="1"/>
    <col min="7939" max="7939" width="18.7109375" style="20" customWidth="1"/>
    <col min="7940" max="7940" width="10.7109375" style="20" customWidth="1"/>
    <col min="7941" max="7941" width="4.7109375" style="20" customWidth="1"/>
    <col min="7942" max="7942" width="10.7109375" style="20" customWidth="1"/>
    <col min="7943" max="7943" width="4.7109375" style="20" customWidth="1"/>
    <col min="7944" max="7944" width="10.7109375" style="20" customWidth="1"/>
    <col min="7945" max="7945" width="4.7109375" style="20" customWidth="1"/>
    <col min="7946" max="7946" width="10.7109375" style="20" customWidth="1"/>
    <col min="7947" max="7947" width="4.7109375" style="20" customWidth="1"/>
    <col min="7948" max="7948" width="10.7109375" style="20" customWidth="1"/>
    <col min="7949" max="7949" width="4.7109375" style="20" customWidth="1"/>
    <col min="7950" max="7950" width="10.7109375" style="20" customWidth="1"/>
    <col min="7951" max="7951" width="4.7109375" style="20" customWidth="1"/>
    <col min="7952" max="7952" width="10.7109375" style="20" customWidth="1"/>
    <col min="7953" max="7953" width="4.7109375" style="20" customWidth="1"/>
    <col min="7954" max="7954" width="14.7109375" style="20" customWidth="1"/>
    <col min="7955" max="7968" width="0" style="20" hidden="1" customWidth="1"/>
    <col min="7969" max="8192" width="8.7109375" style="20"/>
    <col min="8193" max="8193" width="1.5703125" style="20" customWidth="1"/>
    <col min="8194" max="8194" width="6.85546875" style="20" customWidth="1"/>
    <col min="8195" max="8195" width="18.7109375" style="20" customWidth="1"/>
    <col min="8196" max="8196" width="10.7109375" style="20" customWidth="1"/>
    <col min="8197" max="8197" width="4.7109375" style="20" customWidth="1"/>
    <col min="8198" max="8198" width="10.7109375" style="20" customWidth="1"/>
    <col min="8199" max="8199" width="4.7109375" style="20" customWidth="1"/>
    <col min="8200" max="8200" width="10.7109375" style="20" customWidth="1"/>
    <col min="8201" max="8201" width="4.7109375" style="20" customWidth="1"/>
    <col min="8202" max="8202" width="10.7109375" style="20" customWidth="1"/>
    <col min="8203" max="8203" width="4.7109375" style="20" customWidth="1"/>
    <col min="8204" max="8204" width="10.7109375" style="20" customWidth="1"/>
    <col min="8205" max="8205" width="4.7109375" style="20" customWidth="1"/>
    <col min="8206" max="8206" width="10.7109375" style="20" customWidth="1"/>
    <col min="8207" max="8207" width="4.7109375" style="20" customWidth="1"/>
    <col min="8208" max="8208" width="10.7109375" style="20" customWidth="1"/>
    <col min="8209" max="8209" width="4.7109375" style="20" customWidth="1"/>
    <col min="8210" max="8210" width="14.7109375" style="20" customWidth="1"/>
    <col min="8211" max="8224" width="0" style="20" hidden="1" customWidth="1"/>
    <col min="8225" max="8448" width="8.7109375" style="20"/>
    <col min="8449" max="8449" width="1.5703125" style="20" customWidth="1"/>
    <col min="8450" max="8450" width="6.85546875" style="20" customWidth="1"/>
    <col min="8451" max="8451" width="18.7109375" style="20" customWidth="1"/>
    <col min="8452" max="8452" width="10.7109375" style="20" customWidth="1"/>
    <col min="8453" max="8453" width="4.7109375" style="20" customWidth="1"/>
    <col min="8454" max="8454" width="10.7109375" style="20" customWidth="1"/>
    <col min="8455" max="8455" width="4.7109375" style="20" customWidth="1"/>
    <col min="8456" max="8456" width="10.7109375" style="20" customWidth="1"/>
    <col min="8457" max="8457" width="4.7109375" style="20" customWidth="1"/>
    <col min="8458" max="8458" width="10.7109375" style="20" customWidth="1"/>
    <col min="8459" max="8459" width="4.7109375" style="20" customWidth="1"/>
    <col min="8460" max="8460" width="10.7109375" style="20" customWidth="1"/>
    <col min="8461" max="8461" width="4.7109375" style="20" customWidth="1"/>
    <col min="8462" max="8462" width="10.7109375" style="20" customWidth="1"/>
    <col min="8463" max="8463" width="4.7109375" style="20" customWidth="1"/>
    <col min="8464" max="8464" width="10.7109375" style="20" customWidth="1"/>
    <col min="8465" max="8465" width="4.7109375" style="20" customWidth="1"/>
    <col min="8466" max="8466" width="14.7109375" style="20" customWidth="1"/>
    <col min="8467" max="8480" width="0" style="20" hidden="1" customWidth="1"/>
    <col min="8481" max="8704" width="8.7109375" style="20"/>
    <col min="8705" max="8705" width="1.5703125" style="20" customWidth="1"/>
    <col min="8706" max="8706" width="6.85546875" style="20" customWidth="1"/>
    <col min="8707" max="8707" width="18.7109375" style="20" customWidth="1"/>
    <col min="8708" max="8708" width="10.7109375" style="20" customWidth="1"/>
    <col min="8709" max="8709" width="4.7109375" style="20" customWidth="1"/>
    <col min="8710" max="8710" width="10.7109375" style="20" customWidth="1"/>
    <col min="8711" max="8711" width="4.7109375" style="20" customWidth="1"/>
    <col min="8712" max="8712" width="10.7109375" style="20" customWidth="1"/>
    <col min="8713" max="8713" width="4.7109375" style="20" customWidth="1"/>
    <col min="8714" max="8714" width="10.7109375" style="20" customWidth="1"/>
    <col min="8715" max="8715" width="4.7109375" style="20" customWidth="1"/>
    <col min="8716" max="8716" width="10.7109375" style="20" customWidth="1"/>
    <col min="8717" max="8717" width="4.7109375" style="20" customWidth="1"/>
    <col min="8718" max="8718" width="10.7109375" style="20" customWidth="1"/>
    <col min="8719" max="8719" width="4.7109375" style="20" customWidth="1"/>
    <col min="8720" max="8720" width="10.7109375" style="20" customWidth="1"/>
    <col min="8721" max="8721" width="4.7109375" style="20" customWidth="1"/>
    <col min="8722" max="8722" width="14.7109375" style="20" customWidth="1"/>
    <col min="8723" max="8736" width="0" style="20" hidden="1" customWidth="1"/>
    <col min="8737" max="8960" width="8.7109375" style="20"/>
    <col min="8961" max="8961" width="1.5703125" style="20" customWidth="1"/>
    <col min="8962" max="8962" width="6.85546875" style="20" customWidth="1"/>
    <col min="8963" max="8963" width="18.7109375" style="20" customWidth="1"/>
    <col min="8964" max="8964" width="10.7109375" style="20" customWidth="1"/>
    <col min="8965" max="8965" width="4.7109375" style="20" customWidth="1"/>
    <col min="8966" max="8966" width="10.7109375" style="20" customWidth="1"/>
    <col min="8967" max="8967" width="4.7109375" style="20" customWidth="1"/>
    <col min="8968" max="8968" width="10.7109375" style="20" customWidth="1"/>
    <col min="8969" max="8969" width="4.7109375" style="20" customWidth="1"/>
    <col min="8970" max="8970" width="10.7109375" style="20" customWidth="1"/>
    <col min="8971" max="8971" width="4.7109375" style="20" customWidth="1"/>
    <col min="8972" max="8972" width="10.7109375" style="20" customWidth="1"/>
    <col min="8973" max="8973" width="4.7109375" style="20" customWidth="1"/>
    <col min="8974" max="8974" width="10.7109375" style="20" customWidth="1"/>
    <col min="8975" max="8975" width="4.7109375" style="20" customWidth="1"/>
    <col min="8976" max="8976" width="10.7109375" style="20" customWidth="1"/>
    <col min="8977" max="8977" width="4.7109375" style="20" customWidth="1"/>
    <col min="8978" max="8978" width="14.7109375" style="20" customWidth="1"/>
    <col min="8979" max="8992" width="0" style="20" hidden="1" customWidth="1"/>
    <col min="8993" max="9216" width="8.7109375" style="20"/>
    <col min="9217" max="9217" width="1.5703125" style="20" customWidth="1"/>
    <col min="9218" max="9218" width="6.85546875" style="20" customWidth="1"/>
    <col min="9219" max="9219" width="18.7109375" style="20" customWidth="1"/>
    <col min="9220" max="9220" width="10.7109375" style="20" customWidth="1"/>
    <col min="9221" max="9221" width="4.7109375" style="20" customWidth="1"/>
    <col min="9222" max="9222" width="10.7109375" style="20" customWidth="1"/>
    <col min="9223" max="9223" width="4.7109375" style="20" customWidth="1"/>
    <col min="9224" max="9224" width="10.7109375" style="20" customWidth="1"/>
    <col min="9225" max="9225" width="4.7109375" style="20" customWidth="1"/>
    <col min="9226" max="9226" width="10.7109375" style="20" customWidth="1"/>
    <col min="9227" max="9227" width="4.7109375" style="20" customWidth="1"/>
    <col min="9228" max="9228" width="10.7109375" style="20" customWidth="1"/>
    <col min="9229" max="9229" width="4.7109375" style="20" customWidth="1"/>
    <col min="9230" max="9230" width="10.7109375" style="20" customWidth="1"/>
    <col min="9231" max="9231" width="4.7109375" style="20" customWidth="1"/>
    <col min="9232" max="9232" width="10.7109375" style="20" customWidth="1"/>
    <col min="9233" max="9233" width="4.7109375" style="20" customWidth="1"/>
    <col min="9234" max="9234" width="14.7109375" style="20" customWidth="1"/>
    <col min="9235" max="9248" width="0" style="20" hidden="1" customWidth="1"/>
    <col min="9249" max="9472" width="8.7109375" style="20"/>
    <col min="9473" max="9473" width="1.5703125" style="20" customWidth="1"/>
    <col min="9474" max="9474" width="6.85546875" style="20" customWidth="1"/>
    <col min="9475" max="9475" width="18.7109375" style="20" customWidth="1"/>
    <col min="9476" max="9476" width="10.7109375" style="20" customWidth="1"/>
    <col min="9477" max="9477" width="4.7109375" style="20" customWidth="1"/>
    <col min="9478" max="9478" width="10.7109375" style="20" customWidth="1"/>
    <col min="9479" max="9479" width="4.7109375" style="20" customWidth="1"/>
    <col min="9480" max="9480" width="10.7109375" style="20" customWidth="1"/>
    <col min="9481" max="9481" width="4.7109375" style="20" customWidth="1"/>
    <col min="9482" max="9482" width="10.7109375" style="20" customWidth="1"/>
    <col min="9483" max="9483" width="4.7109375" style="20" customWidth="1"/>
    <col min="9484" max="9484" width="10.7109375" style="20" customWidth="1"/>
    <col min="9485" max="9485" width="4.7109375" style="20" customWidth="1"/>
    <col min="9486" max="9486" width="10.7109375" style="20" customWidth="1"/>
    <col min="9487" max="9487" width="4.7109375" style="20" customWidth="1"/>
    <col min="9488" max="9488" width="10.7109375" style="20" customWidth="1"/>
    <col min="9489" max="9489" width="4.7109375" style="20" customWidth="1"/>
    <col min="9490" max="9490" width="14.7109375" style="20" customWidth="1"/>
    <col min="9491" max="9504" width="0" style="20" hidden="1" customWidth="1"/>
    <col min="9505" max="9728" width="8.7109375" style="20"/>
    <col min="9729" max="9729" width="1.5703125" style="20" customWidth="1"/>
    <col min="9730" max="9730" width="6.85546875" style="20" customWidth="1"/>
    <col min="9731" max="9731" width="18.7109375" style="20" customWidth="1"/>
    <col min="9732" max="9732" width="10.7109375" style="20" customWidth="1"/>
    <col min="9733" max="9733" width="4.7109375" style="20" customWidth="1"/>
    <col min="9734" max="9734" width="10.7109375" style="20" customWidth="1"/>
    <col min="9735" max="9735" width="4.7109375" style="20" customWidth="1"/>
    <col min="9736" max="9736" width="10.7109375" style="20" customWidth="1"/>
    <col min="9737" max="9737" width="4.7109375" style="20" customWidth="1"/>
    <col min="9738" max="9738" width="10.7109375" style="20" customWidth="1"/>
    <col min="9739" max="9739" width="4.7109375" style="20" customWidth="1"/>
    <col min="9740" max="9740" width="10.7109375" style="20" customWidth="1"/>
    <col min="9741" max="9741" width="4.7109375" style="20" customWidth="1"/>
    <col min="9742" max="9742" width="10.7109375" style="20" customWidth="1"/>
    <col min="9743" max="9743" width="4.7109375" style="20" customWidth="1"/>
    <col min="9744" max="9744" width="10.7109375" style="20" customWidth="1"/>
    <col min="9745" max="9745" width="4.7109375" style="20" customWidth="1"/>
    <col min="9746" max="9746" width="14.7109375" style="20" customWidth="1"/>
    <col min="9747" max="9760" width="0" style="20" hidden="1" customWidth="1"/>
    <col min="9761" max="9984" width="8.7109375" style="20"/>
    <col min="9985" max="9985" width="1.5703125" style="20" customWidth="1"/>
    <col min="9986" max="9986" width="6.85546875" style="20" customWidth="1"/>
    <col min="9987" max="9987" width="18.7109375" style="20" customWidth="1"/>
    <col min="9988" max="9988" width="10.7109375" style="20" customWidth="1"/>
    <col min="9989" max="9989" width="4.7109375" style="20" customWidth="1"/>
    <col min="9990" max="9990" width="10.7109375" style="20" customWidth="1"/>
    <col min="9991" max="9991" width="4.7109375" style="20" customWidth="1"/>
    <col min="9992" max="9992" width="10.7109375" style="20" customWidth="1"/>
    <col min="9993" max="9993" width="4.7109375" style="20" customWidth="1"/>
    <col min="9994" max="9994" width="10.7109375" style="20" customWidth="1"/>
    <col min="9995" max="9995" width="4.7109375" style="20" customWidth="1"/>
    <col min="9996" max="9996" width="10.7109375" style="20" customWidth="1"/>
    <col min="9997" max="9997" width="4.7109375" style="20" customWidth="1"/>
    <col min="9998" max="9998" width="10.7109375" style="20" customWidth="1"/>
    <col min="9999" max="9999" width="4.7109375" style="20" customWidth="1"/>
    <col min="10000" max="10000" width="10.7109375" style="20" customWidth="1"/>
    <col min="10001" max="10001" width="4.7109375" style="20" customWidth="1"/>
    <col min="10002" max="10002" width="14.7109375" style="20" customWidth="1"/>
    <col min="10003" max="10016" width="0" style="20" hidden="1" customWidth="1"/>
    <col min="10017" max="10240" width="8.7109375" style="20"/>
    <col min="10241" max="10241" width="1.5703125" style="20" customWidth="1"/>
    <col min="10242" max="10242" width="6.85546875" style="20" customWidth="1"/>
    <col min="10243" max="10243" width="18.7109375" style="20" customWidth="1"/>
    <col min="10244" max="10244" width="10.7109375" style="20" customWidth="1"/>
    <col min="10245" max="10245" width="4.7109375" style="20" customWidth="1"/>
    <col min="10246" max="10246" width="10.7109375" style="20" customWidth="1"/>
    <col min="10247" max="10247" width="4.7109375" style="20" customWidth="1"/>
    <col min="10248" max="10248" width="10.7109375" style="20" customWidth="1"/>
    <col min="10249" max="10249" width="4.7109375" style="20" customWidth="1"/>
    <col min="10250" max="10250" width="10.7109375" style="20" customWidth="1"/>
    <col min="10251" max="10251" width="4.7109375" style="20" customWidth="1"/>
    <col min="10252" max="10252" width="10.7109375" style="20" customWidth="1"/>
    <col min="10253" max="10253" width="4.7109375" style="20" customWidth="1"/>
    <col min="10254" max="10254" width="10.7109375" style="20" customWidth="1"/>
    <col min="10255" max="10255" width="4.7109375" style="20" customWidth="1"/>
    <col min="10256" max="10256" width="10.7109375" style="20" customWidth="1"/>
    <col min="10257" max="10257" width="4.7109375" style="20" customWidth="1"/>
    <col min="10258" max="10258" width="14.7109375" style="20" customWidth="1"/>
    <col min="10259" max="10272" width="0" style="20" hidden="1" customWidth="1"/>
    <col min="10273" max="10496" width="8.7109375" style="20"/>
    <col min="10497" max="10497" width="1.5703125" style="20" customWidth="1"/>
    <col min="10498" max="10498" width="6.85546875" style="20" customWidth="1"/>
    <col min="10499" max="10499" width="18.7109375" style="20" customWidth="1"/>
    <col min="10500" max="10500" width="10.7109375" style="20" customWidth="1"/>
    <col min="10501" max="10501" width="4.7109375" style="20" customWidth="1"/>
    <col min="10502" max="10502" width="10.7109375" style="20" customWidth="1"/>
    <col min="10503" max="10503" width="4.7109375" style="20" customWidth="1"/>
    <col min="10504" max="10504" width="10.7109375" style="20" customWidth="1"/>
    <col min="10505" max="10505" width="4.7109375" style="20" customWidth="1"/>
    <col min="10506" max="10506" width="10.7109375" style="20" customWidth="1"/>
    <col min="10507" max="10507" width="4.7109375" style="20" customWidth="1"/>
    <col min="10508" max="10508" width="10.7109375" style="20" customWidth="1"/>
    <col min="10509" max="10509" width="4.7109375" style="20" customWidth="1"/>
    <col min="10510" max="10510" width="10.7109375" style="20" customWidth="1"/>
    <col min="10511" max="10511" width="4.7109375" style="20" customWidth="1"/>
    <col min="10512" max="10512" width="10.7109375" style="20" customWidth="1"/>
    <col min="10513" max="10513" width="4.7109375" style="20" customWidth="1"/>
    <col min="10514" max="10514" width="14.7109375" style="20" customWidth="1"/>
    <col min="10515" max="10528" width="0" style="20" hidden="1" customWidth="1"/>
    <col min="10529" max="10752" width="8.7109375" style="20"/>
    <col min="10753" max="10753" width="1.5703125" style="20" customWidth="1"/>
    <col min="10754" max="10754" width="6.85546875" style="20" customWidth="1"/>
    <col min="10755" max="10755" width="18.7109375" style="20" customWidth="1"/>
    <col min="10756" max="10756" width="10.7109375" style="20" customWidth="1"/>
    <col min="10757" max="10757" width="4.7109375" style="20" customWidth="1"/>
    <col min="10758" max="10758" width="10.7109375" style="20" customWidth="1"/>
    <col min="10759" max="10759" width="4.7109375" style="20" customWidth="1"/>
    <col min="10760" max="10760" width="10.7109375" style="20" customWidth="1"/>
    <col min="10761" max="10761" width="4.7109375" style="20" customWidth="1"/>
    <col min="10762" max="10762" width="10.7109375" style="20" customWidth="1"/>
    <col min="10763" max="10763" width="4.7109375" style="20" customWidth="1"/>
    <col min="10764" max="10764" width="10.7109375" style="20" customWidth="1"/>
    <col min="10765" max="10765" width="4.7109375" style="20" customWidth="1"/>
    <col min="10766" max="10766" width="10.7109375" style="20" customWidth="1"/>
    <col min="10767" max="10767" width="4.7109375" style="20" customWidth="1"/>
    <col min="10768" max="10768" width="10.7109375" style="20" customWidth="1"/>
    <col min="10769" max="10769" width="4.7109375" style="20" customWidth="1"/>
    <col min="10770" max="10770" width="14.7109375" style="20" customWidth="1"/>
    <col min="10771" max="10784" width="0" style="20" hidden="1" customWidth="1"/>
    <col min="10785" max="11008" width="8.7109375" style="20"/>
    <col min="11009" max="11009" width="1.5703125" style="20" customWidth="1"/>
    <col min="11010" max="11010" width="6.85546875" style="20" customWidth="1"/>
    <col min="11011" max="11011" width="18.7109375" style="20" customWidth="1"/>
    <col min="11012" max="11012" width="10.7109375" style="20" customWidth="1"/>
    <col min="11013" max="11013" width="4.7109375" style="20" customWidth="1"/>
    <col min="11014" max="11014" width="10.7109375" style="20" customWidth="1"/>
    <col min="11015" max="11015" width="4.7109375" style="20" customWidth="1"/>
    <col min="11016" max="11016" width="10.7109375" style="20" customWidth="1"/>
    <col min="11017" max="11017" width="4.7109375" style="20" customWidth="1"/>
    <col min="11018" max="11018" width="10.7109375" style="20" customWidth="1"/>
    <col min="11019" max="11019" width="4.7109375" style="20" customWidth="1"/>
    <col min="11020" max="11020" width="10.7109375" style="20" customWidth="1"/>
    <col min="11021" max="11021" width="4.7109375" style="20" customWidth="1"/>
    <col min="11022" max="11022" width="10.7109375" style="20" customWidth="1"/>
    <col min="11023" max="11023" width="4.7109375" style="20" customWidth="1"/>
    <col min="11024" max="11024" width="10.7109375" style="20" customWidth="1"/>
    <col min="11025" max="11025" width="4.7109375" style="20" customWidth="1"/>
    <col min="11026" max="11026" width="14.7109375" style="20" customWidth="1"/>
    <col min="11027" max="11040" width="0" style="20" hidden="1" customWidth="1"/>
    <col min="11041" max="11264" width="8.7109375" style="20"/>
    <col min="11265" max="11265" width="1.5703125" style="20" customWidth="1"/>
    <col min="11266" max="11266" width="6.85546875" style="20" customWidth="1"/>
    <col min="11267" max="11267" width="18.7109375" style="20" customWidth="1"/>
    <col min="11268" max="11268" width="10.7109375" style="20" customWidth="1"/>
    <col min="11269" max="11269" width="4.7109375" style="20" customWidth="1"/>
    <col min="11270" max="11270" width="10.7109375" style="20" customWidth="1"/>
    <col min="11271" max="11271" width="4.7109375" style="20" customWidth="1"/>
    <col min="11272" max="11272" width="10.7109375" style="20" customWidth="1"/>
    <col min="11273" max="11273" width="4.7109375" style="20" customWidth="1"/>
    <col min="11274" max="11274" width="10.7109375" style="20" customWidth="1"/>
    <col min="11275" max="11275" width="4.7109375" style="20" customWidth="1"/>
    <col min="11276" max="11276" width="10.7109375" style="20" customWidth="1"/>
    <col min="11277" max="11277" width="4.7109375" style="20" customWidth="1"/>
    <col min="11278" max="11278" width="10.7109375" style="20" customWidth="1"/>
    <col min="11279" max="11279" width="4.7109375" style="20" customWidth="1"/>
    <col min="11280" max="11280" width="10.7109375" style="20" customWidth="1"/>
    <col min="11281" max="11281" width="4.7109375" style="20" customWidth="1"/>
    <col min="11282" max="11282" width="14.7109375" style="20" customWidth="1"/>
    <col min="11283" max="11296" width="0" style="20" hidden="1" customWidth="1"/>
    <col min="11297" max="11520" width="8.7109375" style="20"/>
    <col min="11521" max="11521" width="1.5703125" style="20" customWidth="1"/>
    <col min="11522" max="11522" width="6.85546875" style="20" customWidth="1"/>
    <col min="11523" max="11523" width="18.7109375" style="20" customWidth="1"/>
    <col min="11524" max="11524" width="10.7109375" style="20" customWidth="1"/>
    <col min="11525" max="11525" width="4.7109375" style="20" customWidth="1"/>
    <col min="11526" max="11526" width="10.7109375" style="20" customWidth="1"/>
    <col min="11527" max="11527" width="4.7109375" style="20" customWidth="1"/>
    <col min="11528" max="11528" width="10.7109375" style="20" customWidth="1"/>
    <col min="11529" max="11529" width="4.7109375" style="20" customWidth="1"/>
    <col min="11530" max="11530" width="10.7109375" style="20" customWidth="1"/>
    <col min="11531" max="11531" width="4.7109375" style="20" customWidth="1"/>
    <col min="11532" max="11532" width="10.7109375" style="20" customWidth="1"/>
    <col min="11533" max="11533" width="4.7109375" style="20" customWidth="1"/>
    <col min="11534" max="11534" width="10.7109375" style="20" customWidth="1"/>
    <col min="11535" max="11535" width="4.7109375" style="20" customWidth="1"/>
    <col min="11536" max="11536" width="10.7109375" style="20" customWidth="1"/>
    <col min="11537" max="11537" width="4.7109375" style="20" customWidth="1"/>
    <col min="11538" max="11538" width="14.7109375" style="20" customWidth="1"/>
    <col min="11539" max="11552" width="0" style="20" hidden="1" customWidth="1"/>
    <col min="11553" max="11776" width="8.7109375" style="20"/>
    <col min="11777" max="11777" width="1.5703125" style="20" customWidth="1"/>
    <col min="11778" max="11778" width="6.85546875" style="20" customWidth="1"/>
    <col min="11779" max="11779" width="18.7109375" style="20" customWidth="1"/>
    <col min="11780" max="11780" width="10.7109375" style="20" customWidth="1"/>
    <col min="11781" max="11781" width="4.7109375" style="20" customWidth="1"/>
    <col min="11782" max="11782" width="10.7109375" style="20" customWidth="1"/>
    <col min="11783" max="11783" width="4.7109375" style="20" customWidth="1"/>
    <col min="11784" max="11784" width="10.7109375" style="20" customWidth="1"/>
    <col min="11785" max="11785" width="4.7109375" style="20" customWidth="1"/>
    <col min="11786" max="11786" width="10.7109375" style="20" customWidth="1"/>
    <col min="11787" max="11787" width="4.7109375" style="20" customWidth="1"/>
    <col min="11788" max="11788" width="10.7109375" style="20" customWidth="1"/>
    <col min="11789" max="11789" width="4.7109375" style="20" customWidth="1"/>
    <col min="11790" max="11790" width="10.7109375" style="20" customWidth="1"/>
    <col min="11791" max="11791" width="4.7109375" style="20" customWidth="1"/>
    <col min="11792" max="11792" width="10.7109375" style="20" customWidth="1"/>
    <col min="11793" max="11793" width="4.7109375" style="20" customWidth="1"/>
    <col min="11794" max="11794" width="14.7109375" style="20" customWidth="1"/>
    <col min="11795" max="11808" width="0" style="20" hidden="1" customWidth="1"/>
    <col min="11809" max="12032" width="8.7109375" style="20"/>
    <col min="12033" max="12033" width="1.5703125" style="20" customWidth="1"/>
    <col min="12034" max="12034" width="6.85546875" style="20" customWidth="1"/>
    <col min="12035" max="12035" width="18.7109375" style="20" customWidth="1"/>
    <col min="12036" max="12036" width="10.7109375" style="20" customWidth="1"/>
    <col min="12037" max="12037" width="4.7109375" style="20" customWidth="1"/>
    <col min="12038" max="12038" width="10.7109375" style="20" customWidth="1"/>
    <col min="12039" max="12039" width="4.7109375" style="20" customWidth="1"/>
    <col min="12040" max="12040" width="10.7109375" style="20" customWidth="1"/>
    <col min="12041" max="12041" width="4.7109375" style="20" customWidth="1"/>
    <col min="12042" max="12042" width="10.7109375" style="20" customWidth="1"/>
    <col min="12043" max="12043" width="4.7109375" style="20" customWidth="1"/>
    <col min="12044" max="12044" width="10.7109375" style="20" customWidth="1"/>
    <col min="12045" max="12045" width="4.7109375" style="20" customWidth="1"/>
    <col min="12046" max="12046" width="10.7109375" style="20" customWidth="1"/>
    <col min="12047" max="12047" width="4.7109375" style="20" customWidth="1"/>
    <col min="12048" max="12048" width="10.7109375" style="20" customWidth="1"/>
    <col min="12049" max="12049" width="4.7109375" style="20" customWidth="1"/>
    <col min="12050" max="12050" width="14.7109375" style="20" customWidth="1"/>
    <col min="12051" max="12064" width="0" style="20" hidden="1" customWidth="1"/>
    <col min="12065" max="12288" width="8.7109375" style="20"/>
    <col min="12289" max="12289" width="1.5703125" style="20" customWidth="1"/>
    <col min="12290" max="12290" width="6.85546875" style="20" customWidth="1"/>
    <col min="12291" max="12291" width="18.7109375" style="20" customWidth="1"/>
    <col min="12292" max="12292" width="10.7109375" style="20" customWidth="1"/>
    <col min="12293" max="12293" width="4.7109375" style="20" customWidth="1"/>
    <col min="12294" max="12294" width="10.7109375" style="20" customWidth="1"/>
    <col min="12295" max="12295" width="4.7109375" style="20" customWidth="1"/>
    <col min="12296" max="12296" width="10.7109375" style="20" customWidth="1"/>
    <col min="12297" max="12297" width="4.7109375" style="20" customWidth="1"/>
    <col min="12298" max="12298" width="10.7109375" style="20" customWidth="1"/>
    <col min="12299" max="12299" width="4.7109375" style="20" customWidth="1"/>
    <col min="12300" max="12300" width="10.7109375" style="20" customWidth="1"/>
    <col min="12301" max="12301" width="4.7109375" style="20" customWidth="1"/>
    <col min="12302" max="12302" width="10.7109375" style="20" customWidth="1"/>
    <col min="12303" max="12303" width="4.7109375" style="20" customWidth="1"/>
    <col min="12304" max="12304" width="10.7109375" style="20" customWidth="1"/>
    <col min="12305" max="12305" width="4.7109375" style="20" customWidth="1"/>
    <col min="12306" max="12306" width="14.7109375" style="20" customWidth="1"/>
    <col min="12307" max="12320" width="0" style="20" hidden="1" customWidth="1"/>
    <col min="12321" max="12544" width="8.7109375" style="20"/>
    <col min="12545" max="12545" width="1.5703125" style="20" customWidth="1"/>
    <col min="12546" max="12546" width="6.85546875" style="20" customWidth="1"/>
    <col min="12547" max="12547" width="18.7109375" style="20" customWidth="1"/>
    <col min="12548" max="12548" width="10.7109375" style="20" customWidth="1"/>
    <col min="12549" max="12549" width="4.7109375" style="20" customWidth="1"/>
    <col min="12550" max="12550" width="10.7109375" style="20" customWidth="1"/>
    <col min="12551" max="12551" width="4.7109375" style="20" customWidth="1"/>
    <col min="12552" max="12552" width="10.7109375" style="20" customWidth="1"/>
    <col min="12553" max="12553" width="4.7109375" style="20" customWidth="1"/>
    <col min="12554" max="12554" width="10.7109375" style="20" customWidth="1"/>
    <col min="12555" max="12555" width="4.7109375" style="20" customWidth="1"/>
    <col min="12556" max="12556" width="10.7109375" style="20" customWidth="1"/>
    <col min="12557" max="12557" width="4.7109375" style="20" customWidth="1"/>
    <col min="12558" max="12558" width="10.7109375" style="20" customWidth="1"/>
    <col min="12559" max="12559" width="4.7109375" style="20" customWidth="1"/>
    <col min="12560" max="12560" width="10.7109375" style="20" customWidth="1"/>
    <col min="12561" max="12561" width="4.7109375" style="20" customWidth="1"/>
    <col min="12562" max="12562" width="14.7109375" style="20" customWidth="1"/>
    <col min="12563" max="12576" width="0" style="20" hidden="1" customWidth="1"/>
    <col min="12577" max="12800" width="8.7109375" style="20"/>
    <col min="12801" max="12801" width="1.5703125" style="20" customWidth="1"/>
    <col min="12802" max="12802" width="6.85546875" style="20" customWidth="1"/>
    <col min="12803" max="12803" width="18.7109375" style="20" customWidth="1"/>
    <col min="12804" max="12804" width="10.7109375" style="20" customWidth="1"/>
    <col min="12805" max="12805" width="4.7109375" style="20" customWidth="1"/>
    <col min="12806" max="12806" width="10.7109375" style="20" customWidth="1"/>
    <col min="12807" max="12807" width="4.7109375" style="20" customWidth="1"/>
    <col min="12808" max="12808" width="10.7109375" style="20" customWidth="1"/>
    <col min="12809" max="12809" width="4.7109375" style="20" customWidth="1"/>
    <col min="12810" max="12810" width="10.7109375" style="20" customWidth="1"/>
    <col min="12811" max="12811" width="4.7109375" style="20" customWidth="1"/>
    <col min="12812" max="12812" width="10.7109375" style="20" customWidth="1"/>
    <col min="12813" max="12813" width="4.7109375" style="20" customWidth="1"/>
    <col min="12814" max="12814" width="10.7109375" style="20" customWidth="1"/>
    <col min="12815" max="12815" width="4.7109375" style="20" customWidth="1"/>
    <col min="12816" max="12816" width="10.7109375" style="20" customWidth="1"/>
    <col min="12817" max="12817" width="4.7109375" style="20" customWidth="1"/>
    <col min="12818" max="12818" width="14.7109375" style="20" customWidth="1"/>
    <col min="12819" max="12832" width="0" style="20" hidden="1" customWidth="1"/>
    <col min="12833" max="13056" width="8.7109375" style="20"/>
    <col min="13057" max="13057" width="1.5703125" style="20" customWidth="1"/>
    <col min="13058" max="13058" width="6.85546875" style="20" customWidth="1"/>
    <col min="13059" max="13059" width="18.7109375" style="20" customWidth="1"/>
    <col min="13060" max="13060" width="10.7109375" style="20" customWidth="1"/>
    <col min="13061" max="13061" width="4.7109375" style="20" customWidth="1"/>
    <col min="13062" max="13062" width="10.7109375" style="20" customWidth="1"/>
    <col min="13063" max="13063" width="4.7109375" style="20" customWidth="1"/>
    <col min="13064" max="13064" width="10.7109375" style="20" customWidth="1"/>
    <col min="13065" max="13065" width="4.7109375" style="20" customWidth="1"/>
    <col min="13066" max="13066" width="10.7109375" style="20" customWidth="1"/>
    <col min="13067" max="13067" width="4.7109375" style="20" customWidth="1"/>
    <col min="13068" max="13068" width="10.7109375" style="20" customWidth="1"/>
    <col min="13069" max="13069" width="4.7109375" style="20" customWidth="1"/>
    <col min="13070" max="13070" width="10.7109375" style="20" customWidth="1"/>
    <col min="13071" max="13071" width="4.7109375" style="20" customWidth="1"/>
    <col min="13072" max="13072" width="10.7109375" style="20" customWidth="1"/>
    <col min="13073" max="13073" width="4.7109375" style="20" customWidth="1"/>
    <col min="13074" max="13074" width="14.7109375" style="20" customWidth="1"/>
    <col min="13075" max="13088" width="0" style="20" hidden="1" customWidth="1"/>
    <col min="13089" max="13312" width="8.7109375" style="20"/>
    <col min="13313" max="13313" width="1.5703125" style="20" customWidth="1"/>
    <col min="13314" max="13314" width="6.85546875" style="20" customWidth="1"/>
    <col min="13315" max="13315" width="18.7109375" style="20" customWidth="1"/>
    <col min="13316" max="13316" width="10.7109375" style="20" customWidth="1"/>
    <col min="13317" max="13317" width="4.7109375" style="20" customWidth="1"/>
    <col min="13318" max="13318" width="10.7109375" style="20" customWidth="1"/>
    <col min="13319" max="13319" width="4.7109375" style="20" customWidth="1"/>
    <col min="13320" max="13320" width="10.7109375" style="20" customWidth="1"/>
    <col min="13321" max="13321" width="4.7109375" style="20" customWidth="1"/>
    <col min="13322" max="13322" width="10.7109375" style="20" customWidth="1"/>
    <col min="13323" max="13323" width="4.7109375" style="20" customWidth="1"/>
    <col min="13324" max="13324" width="10.7109375" style="20" customWidth="1"/>
    <col min="13325" max="13325" width="4.7109375" style="20" customWidth="1"/>
    <col min="13326" max="13326" width="10.7109375" style="20" customWidth="1"/>
    <col min="13327" max="13327" width="4.7109375" style="20" customWidth="1"/>
    <col min="13328" max="13328" width="10.7109375" style="20" customWidth="1"/>
    <col min="13329" max="13329" width="4.7109375" style="20" customWidth="1"/>
    <col min="13330" max="13330" width="14.7109375" style="20" customWidth="1"/>
    <col min="13331" max="13344" width="0" style="20" hidden="1" customWidth="1"/>
    <col min="13345" max="13568" width="8.7109375" style="20"/>
    <col min="13569" max="13569" width="1.5703125" style="20" customWidth="1"/>
    <col min="13570" max="13570" width="6.85546875" style="20" customWidth="1"/>
    <col min="13571" max="13571" width="18.7109375" style="20" customWidth="1"/>
    <col min="13572" max="13572" width="10.7109375" style="20" customWidth="1"/>
    <col min="13573" max="13573" width="4.7109375" style="20" customWidth="1"/>
    <col min="13574" max="13574" width="10.7109375" style="20" customWidth="1"/>
    <col min="13575" max="13575" width="4.7109375" style="20" customWidth="1"/>
    <col min="13576" max="13576" width="10.7109375" style="20" customWidth="1"/>
    <col min="13577" max="13577" width="4.7109375" style="20" customWidth="1"/>
    <col min="13578" max="13578" width="10.7109375" style="20" customWidth="1"/>
    <col min="13579" max="13579" width="4.7109375" style="20" customWidth="1"/>
    <col min="13580" max="13580" width="10.7109375" style="20" customWidth="1"/>
    <col min="13581" max="13581" width="4.7109375" style="20" customWidth="1"/>
    <col min="13582" max="13582" width="10.7109375" style="20" customWidth="1"/>
    <col min="13583" max="13583" width="4.7109375" style="20" customWidth="1"/>
    <col min="13584" max="13584" width="10.7109375" style="20" customWidth="1"/>
    <col min="13585" max="13585" width="4.7109375" style="20" customWidth="1"/>
    <col min="13586" max="13586" width="14.7109375" style="20" customWidth="1"/>
    <col min="13587" max="13600" width="0" style="20" hidden="1" customWidth="1"/>
    <col min="13601" max="13824" width="8.7109375" style="20"/>
    <col min="13825" max="13825" width="1.5703125" style="20" customWidth="1"/>
    <col min="13826" max="13826" width="6.85546875" style="20" customWidth="1"/>
    <col min="13827" max="13827" width="18.7109375" style="20" customWidth="1"/>
    <col min="13828" max="13828" width="10.7109375" style="20" customWidth="1"/>
    <col min="13829" max="13829" width="4.7109375" style="20" customWidth="1"/>
    <col min="13830" max="13830" width="10.7109375" style="20" customWidth="1"/>
    <col min="13831" max="13831" width="4.7109375" style="20" customWidth="1"/>
    <col min="13832" max="13832" width="10.7109375" style="20" customWidth="1"/>
    <col min="13833" max="13833" width="4.7109375" style="20" customWidth="1"/>
    <col min="13834" max="13834" width="10.7109375" style="20" customWidth="1"/>
    <col min="13835" max="13835" width="4.7109375" style="20" customWidth="1"/>
    <col min="13836" max="13836" width="10.7109375" style="20" customWidth="1"/>
    <col min="13837" max="13837" width="4.7109375" style="20" customWidth="1"/>
    <col min="13838" max="13838" width="10.7109375" style="20" customWidth="1"/>
    <col min="13839" max="13839" width="4.7109375" style="20" customWidth="1"/>
    <col min="13840" max="13840" width="10.7109375" style="20" customWidth="1"/>
    <col min="13841" max="13841" width="4.7109375" style="20" customWidth="1"/>
    <col min="13842" max="13842" width="14.7109375" style="20" customWidth="1"/>
    <col min="13843" max="13856" width="0" style="20" hidden="1" customWidth="1"/>
    <col min="13857" max="14080" width="8.7109375" style="20"/>
    <col min="14081" max="14081" width="1.5703125" style="20" customWidth="1"/>
    <col min="14082" max="14082" width="6.85546875" style="20" customWidth="1"/>
    <col min="14083" max="14083" width="18.7109375" style="20" customWidth="1"/>
    <col min="14084" max="14084" width="10.7109375" style="20" customWidth="1"/>
    <col min="14085" max="14085" width="4.7109375" style="20" customWidth="1"/>
    <col min="14086" max="14086" width="10.7109375" style="20" customWidth="1"/>
    <col min="14087" max="14087" width="4.7109375" style="20" customWidth="1"/>
    <col min="14088" max="14088" width="10.7109375" style="20" customWidth="1"/>
    <col min="14089" max="14089" width="4.7109375" style="20" customWidth="1"/>
    <col min="14090" max="14090" width="10.7109375" style="20" customWidth="1"/>
    <col min="14091" max="14091" width="4.7109375" style="20" customWidth="1"/>
    <col min="14092" max="14092" width="10.7109375" style="20" customWidth="1"/>
    <col min="14093" max="14093" width="4.7109375" style="20" customWidth="1"/>
    <col min="14094" max="14094" width="10.7109375" style="20" customWidth="1"/>
    <col min="14095" max="14095" width="4.7109375" style="20" customWidth="1"/>
    <col min="14096" max="14096" width="10.7109375" style="20" customWidth="1"/>
    <col min="14097" max="14097" width="4.7109375" style="20" customWidth="1"/>
    <col min="14098" max="14098" width="14.7109375" style="20" customWidth="1"/>
    <col min="14099" max="14112" width="0" style="20" hidden="1" customWidth="1"/>
    <col min="14113" max="14336" width="8.7109375" style="20"/>
    <col min="14337" max="14337" width="1.5703125" style="20" customWidth="1"/>
    <col min="14338" max="14338" width="6.85546875" style="20" customWidth="1"/>
    <col min="14339" max="14339" width="18.7109375" style="20" customWidth="1"/>
    <col min="14340" max="14340" width="10.7109375" style="20" customWidth="1"/>
    <col min="14341" max="14341" width="4.7109375" style="20" customWidth="1"/>
    <col min="14342" max="14342" width="10.7109375" style="20" customWidth="1"/>
    <col min="14343" max="14343" width="4.7109375" style="20" customWidth="1"/>
    <col min="14344" max="14344" width="10.7109375" style="20" customWidth="1"/>
    <col min="14345" max="14345" width="4.7109375" style="20" customWidth="1"/>
    <col min="14346" max="14346" width="10.7109375" style="20" customWidth="1"/>
    <col min="14347" max="14347" width="4.7109375" style="20" customWidth="1"/>
    <col min="14348" max="14348" width="10.7109375" style="20" customWidth="1"/>
    <col min="14349" max="14349" width="4.7109375" style="20" customWidth="1"/>
    <col min="14350" max="14350" width="10.7109375" style="20" customWidth="1"/>
    <col min="14351" max="14351" width="4.7109375" style="20" customWidth="1"/>
    <col min="14352" max="14352" width="10.7109375" style="20" customWidth="1"/>
    <col min="14353" max="14353" width="4.7109375" style="20" customWidth="1"/>
    <col min="14354" max="14354" width="14.7109375" style="20" customWidth="1"/>
    <col min="14355" max="14368" width="0" style="20" hidden="1" customWidth="1"/>
    <col min="14369" max="14592" width="8.7109375" style="20"/>
    <col min="14593" max="14593" width="1.5703125" style="20" customWidth="1"/>
    <col min="14594" max="14594" width="6.85546875" style="20" customWidth="1"/>
    <col min="14595" max="14595" width="18.7109375" style="20" customWidth="1"/>
    <col min="14596" max="14596" width="10.7109375" style="20" customWidth="1"/>
    <col min="14597" max="14597" width="4.7109375" style="20" customWidth="1"/>
    <col min="14598" max="14598" width="10.7109375" style="20" customWidth="1"/>
    <col min="14599" max="14599" width="4.7109375" style="20" customWidth="1"/>
    <col min="14600" max="14600" width="10.7109375" style="20" customWidth="1"/>
    <col min="14601" max="14601" width="4.7109375" style="20" customWidth="1"/>
    <col min="14602" max="14602" width="10.7109375" style="20" customWidth="1"/>
    <col min="14603" max="14603" width="4.7109375" style="20" customWidth="1"/>
    <col min="14604" max="14604" width="10.7109375" style="20" customWidth="1"/>
    <col min="14605" max="14605" width="4.7109375" style="20" customWidth="1"/>
    <col min="14606" max="14606" width="10.7109375" style="20" customWidth="1"/>
    <col min="14607" max="14607" width="4.7109375" style="20" customWidth="1"/>
    <col min="14608" max="14608" width="10.7109375" style="20" customWidth="1"/>
    <col min="14609" max="14609" width="4.7109375" style="20" customWidth="1"/>
    <col min="14610" max="14610" width="14.7109375" style="20" customWidth="1"/>
    <col min="14611" max="14624" width="0" style="20" hidden="1" customWidth="1"/>
    <col min="14625" max="14848" width="8.7109375" style="20"/>
    <col min="14849" max="14849" width="1.5703125" style="20" customWidth="1"/>
    <col min="14850" max="14850" width="6.85546875" style="20" customWidth="1"/>
    <col min="14851" max="14851" width="18.7109375" style="20" customWidth="1"/>
    <col min="14852" max="14852" width="10.7109375" style="20" customWidth="1"/>
    <col min="14853" max="14853" width="4.7109375" style="20" customWidth="1"/>
    <col min="14854" max="14854" width="10.7109375" style="20" customWidth="1"/>
    <col min="14855" max="14855" width="4.7109375" style="20" customWidth="1"/>
    <col min="14856" max="14856" width="10.7109375" style="20" customWidth="1"/>
    <col min="14857" max="14857" width="4.7109375" style="20" customWidth="1"/>
    <col min="14858" max="14858" width="10.7109375" style="20" customWidth="1"/>
    <col min="14859" max="14859" width="4.7109375" style="20" customWidth="1"/>
    <col min="14860" max="14860" width="10.7109375" style="20" customWidth="1"/>
    <col min="14861" max="14861" width="4.7109375" style="20" customWidth="1"/>
    <col min="14862" max="14862" width="10.7109375" style="20" customWidth="1"/>
    <col min="14863" max="14863" width="4.7109375" style="20" customWidth="1"/>
    <col min="14864" max="14864" width="10.7109375" style="20" customWidth="1"/>
    <col min="14865" max="14865" width="4.7109375" style="20" customWidth="1"/>
    <col min="14866" max="14866" width="14.7109375" style="20" customWidth="1"/>
    <col min="14867" max="14880" width="0" style="20" hidden="1" customWidth="1"/>
    <col min="14881" max="15104" width="8.7109375" style="20"/>
    <col min="15105" max="15105" width="1.5703125" style="20" customWidth="1"/>
    <col min="15106" max="15106" width="6.85546875" style="20" customWidth="1"/>
    <col min="15107" max="15107" width="18.7109375" style="20" customWidth="1"/>
    <col min="15108" max="15108" width="10.7109375" style="20" customWidth="1"/>
    <col min="15109" max="15109" width="4.7109375" style="20" customWidth="1"/>
    <col min="15110" max="15110" width="10.7109375" style="20" customWidth="1"/>
    <col min="15111" max="15111" width="4.7109375" style="20" customWidth="1"/>
    <col min="15112" max="15112" width="10.7109375" style="20" customWidth="1"/>
    <col min="15113" max="15113" width="4.7109375" style="20" customWidth="1"/>
    <col min="15114" max="15114" width="10.7109375" style="20" customWidth="1"/>
    <col min="15115" max="15115" width="4.7109375" style="20" customWidth="1"/>
    <col min="15116" max="15116" width="10.7109375" style="20" customWidth="1"/>
    <col min="15117" max="15117" width="4.7109375" style="20" customWidth="1"/>
    <col min="15118" max="15118" width="10.7109375" style="20" customWidth="1"/>
    <col min="15119" max="15119" width="4.7109375" style="20" customWidth="1"/>
    <col min="15120" max="15120" width="10.7109375" style="20" customWidth="1"/>
    <col min="15121" max="15121" width="4.7109375" style="20" customWidth="1"/>
    <col min="15122" max="15122" width="14.7109375" style="20" customWidth="1"/>
    <col min="15123" max="15136" width="0" style="20" hidden="1" customWidth="1"/>
    <col min="15137" max="15360" width="8.7109375" style="20"/>
    <col min="15361" max="15361" width="1.5703125" style="20" customWidth="1"/>
    <col min="15362" max="15362" width="6.85546875" style="20" customWidth="1"/>
    <col min="15363" max="15363" width="18.7109375" style="20" customWidth="1"/>
    <col min="15364" max="15364" width="10.7109375" style="20" customWidth="1"/>
    <col min="15365" max="15365" width="4.7109375" style="20" customWidth="1"/>
    <col min="15366" max="15366" width="10.7109375" style="20" customWidth="1"/>
    <col min="15367" max="15367" width="4.7109375" style="20" customWidth="1"/>
    <col min="15368" max="15368" width="10.7109375" style="20" customWidth="1"/>
    <col min="15369" max="15369" width="4.7109375" style="20" customWidth="1"/>
    <col min="15370" max="15370" width="10.7109375" style="20" customWidth="1"/>
    <col min="15371" max="15371" width="4.7109375" style="20" customWidth="1"/>
    <col min="15372" max="15372" width="10.7109375" style="20" customWidth="1"/>
    <col min="15373" max="15373" width="4.7109375" style="20" customWidth="1"/>
    <col min="15374" max="15374" width="10.7109375" style="20" customWidth="1"/>
    <col min="15375" max="15375" width="4.7109375" style="20" customWidth="1"/>
    <col min="15376" max="15376" width="10.7109375" style="20" customWidth="1"/>
    <col min="15377" max="15377" width="4.7109375" style="20" customWidth="1"/>
    <col min="15378" max="15378" width="14.7109375" style="20" customWidth="1"/>
    <col min="15379" max="15392" width="0" style="20" hidden="1" customWidth="1"/>
    <col min="15393" max="15616" width="8.7109375" style="20"/>
    <col min="15617" max="15617" width="1.5703125" style="20" customWidth="1"/>
    <col min="15618" max="15618" width="6.85546875" style="20" customWidth="1"/>
    <col min="15619" max="15619" width="18.7109375" style="20" customWidth="1"/>
    <col min="15620" max="15620" width="10.7109375" style="20" customWidth="1"/>
    <col min="15621" max="15621" width="4.7109375" style="20" customWidth="1"/>
    <col min="15622" max="15622" width="10.7109375" style="20" customWidth="1"/>
    <col min="15623" max="15623" width="4.7109375" style="20" customWidth="1"/>
    <col min="15624" max="15624" width="10.7109375" style="20" customWidth="1"/>
    <col min="15625" max="15625" width="4.7109375" style="20" customWidth="1"/>
    <col min="15626" max="15626" width="10.7109375" style="20" customWidth="1"/>
    <col min="15627" max="15627" width="4.7109375" style="20" customWidth="1"/>
    <col min="15628" max="15628" width="10.7109375" style="20" customWidth="1"/>
    <col min="15629" max="15629" width="4.7109375" style="20" customWidth="1"/>
    <col min="15630" max="15630" width="10.7109375" style="20" customWidth="1"/>
    <col min="15631" max="15631" width="4.7109375" style="20" customWidth="1"/>
    <col min="15632" max="15632" width="10.7109375" style="20" customWidth="1"/>
    <col min="15633" max="15633" width="4.7109375" style="20" customWidth="1"/>
    <col min="15634" max="15634" width="14.7109375" style="20" customWidth="1"/>
    <col min="15635" max="15648" width="0" style="20" hidden="1" customWidth="1"/>
    <col min="15649" max="15872" width="8.7109375" style="20"/>
    <col min="15873" max="15873" width="1.5703125" style="20" customWidth="1"/>
    <col min="15874" max="15874" width="6.85546875" style="20" customWidth="1"/>
    <col min="15875" max="15875" width="18.7109375" style="20" customWidth="1"/>
    <col min="15876" max="15876" width="10.7109375" style="20" customWidth="1"/>
    <col min="15877" max="15877" width="4.7109375" style="20" customWidth="1"/>
    <col min="15878" max="15878" width="10.7109375" style="20" customWidth="1"/>
    <col min="15879" max="15879" width="4.7109375" style="20" customWidth="1"/>
    <col min="15880" max="15880" width="10.7109375" style="20" customWidth="1"/>
    <col min="15881" max="15881" width="4.7109375" style="20" customWidth="1"/>
    <col min="15882" max="15882" width="10.7109375" style="20" customWidth="1"/>
    <col min="15883" max="15883" width="4.7109375" style="20" customWidth="1"/>
    <col min="15884" max="15884" width="10.7109375" style="20" customWidth="1"/>
    <col min="15885" max="15885" width="4.7109375" style="20" customWidth="1"/>
    <col min="15886" max="15886" width="10.7109375" style="20" customWidth="1"/>
    <col min="15887" max="15887" width="4.7109375" style="20" customWidth="1"/>
    <col min="15888" max="15888" width="10.7109375" style="20" customWidth="1"/>
    <col min="15889" max="15889" width="4.7109375" style="20" customWidth="1"/>
    <col min="15890" max="15890" width="14.7109375" style="20" customWidth="1"/>
    <col min="15891" max="15904" width="0" style="20" hidden="1" customWidth="1"/>
    <col min="15905" max="16128" width="8.7109375" style="20"/>
    <col min="16129" max="16129" width="1.5703125" style="20" customWidth="1"/>
    <col min="16130" max="16130" width="6.85546875" style="20" customWidth="1"/>
    <col min="16131" max="16131" width="18.7109375" style="20" customWidth="1"/>
    <col min="16132" max="16132" width="10.7109375" style="20" customWidth="1"/>
    <col min="16133" max="16133" width="4.7109375" style="20" customWidth="1"/>
    <col min="16134" max="16134" width="10.7109375" style="20" customWidth="1"/>
    <col min="16135" max="16135" width="4.7109375" style="20" customWidth="1"/>
    <col min="16136" max="16136" width="10.7109375" style="20" customWidth="1"/>
    <col min="16137" max="16137" width="4.7109375" style="20" customWidth="1"/>
    <col min="16138" max="16138" width="10.7109375" style="20" customWidth="1"/>
    <col min="16139" max="16139" width="4.7109375" style="20" customWidth="1"/>
    <col min="16140" max="16140" width="10.7109375" style="20" customWidth="1"/>
    <col min="16141" max="16141" width="4.7109375" style="20" customWidth="1"/>
    <col min="16142" max="16142" width="10.7109375" style="20" customWidth="1"/>
    <col min="16143" max="16143" width="4.7109375" style="20" customWidth="1"/>
    <col min="16144" max="16144" width="10.7109375" style="20" customWidth="1"/>
    <col min="16145" max="16145" width="4.7109375" style="20" customWidth="1"/>
    <col min="16146" max="16146" width="14.7109375" style="20" customWidth="1"/>
    <col min="16147" max="16160" width="0" style="20" hidden="1" customWidth="1"/>
    <col min="16161" max="16384" width="8.7109375" style="20"/>
  </cols>
  <sheetData>
    <row r="1" spans="2:32" ht="13.5" thickBot="1">
      <c r="D1" s="20" t="str">
        <f>B4</f>
        <v>3-A1</v>
      </c>
      <c r="F1" s="20" t="str">
        <f>B6</f>
        <v>3-A2</v>
      </c>
      <c r="H1" s="20" t="str">
        <f>B8</f>
        <v>3-A3</v>
      </c>
      <c r="J1" s="20" t="str">
        <f>B10</f>
        <v>3-A4</v>
      </c>
      <c r="L1" s="20" t="str">
        <f>B12</f>
        <v>3-A5</v>
      </c>
      <c r="N1" s="20" t="str">
        <f>B14</f>
        <v>3-A6</v>
      </c>
    </row>
    <row r="2" spans="2:32" ht="30" customHeight="1">
      <c r="B2" s="113" t="s">
        <v>50</v>
      </c>
      <c r="C2" s="135" t="s">
        <v>1</v>
      </c>
      <c r="D2" s="124" t="str">
        <f>+C4</f>
        <v>Sp.Stad Sprinkhanen 1</v>
      </c>
      <c r="E2" s="137"/>
      <c r="F2" s="124" t="str">
        <f>+C6</f>
        <v>VHZ Dink</v>
      </c>
      <c r="G2" s="137"/>
      <c r="H2" s="124" t="str">
        <f>+C8</f>
        <v>VCH Rally</v>
      </c>
      <c r="I2" s="137"/>
      <c r="J2" s="124" t="str">
        <f>+C10</f>
        <v>AMVJ/Mart. Zeepaardjes</v>
      </c>
      <c r="K2" s="137"/>
      <c r="L2" s="124" t="str">
        <f>+C12</f>
        <v/>
      </c>
      <c r="M2" s="125"/>
      <c r="N2" s="124" t="str">
        <f>+C14</f>
        <v/>
      </c>
      <c r="O2" s="125"/>
      <c r="P2" s="128" t="s">
        <v>2</v>
      </c>
      <c r="Q2" s="129"/>
      <c r="R2" s="129" t="s">
        <v>3</v>
      </c>
    </row>
    <row r="3" spans="2:32" ht="30" customHeight="1" thickBot="1">
      <c r="B3" s="114"/>
      <c r="C3" s="136"/>
      <c r="D3" s="138"/>
      <c r="E3" s="139"/>
      <c r="F3" s="138"/>
      <c r="G3" s="139"/>
      <c r="H3" s="138"/>
      <c r="I3" s="139"/>
      <c r="J3" s="138"/>
      <c r="K3" s="139"/>
      <c r="L3" s="126"/>
      <c r="M3" s="127"/>
      <c r="N3" s="126"/>
      <c r="O3" s="127"/>
      <c r="P3" s="130"/>
      <c r="Q3" s="131"/>
      <c r="R3" s="132"/>
    </row>
    <row r="4" spans="2:32" ht="30" customHeight="1">
      <c r="B4" s="113" t="s">
        <v>51</v>
      </c>
      <c r="C4" s="121" t="str">
        <f>IF(ISNA(VLOOKUP(B4,[1]teams!$B$1:$C$77,2,FALSE)),"",VLOOKUP(B4,[1]teams!$B$1:$C$77,2,FALSE))</f>
        <v>Sp.Stad Sprinkhanen 1</v>
      </c>
      <c r="D4" s="133"/>
      <c r="E4" s="31"/>
      <c r="F4" s="123">
        <f>AB4</f>
        <v>3</v>
      </c>
      <c r="G4" s="1">
        <f>AB5</f>
        <v>5</v>
      </c>
      <c r="H4" s="104">
        <f>AC4</f>
        <v>4</v>
      </c>
      <c r="I4" s="1">
        <f>AC5</f>
        <v>21</v>
      </c>
      <c r="J4" s="104">
        <f>AD4</f>
        <v>4</v>
      </c>
      <c r="K4" s="1">
        <f>AD5</f>
        <v>7</v>
      </c>
      <c r="L4" s="104" t="str">
        <f>AE4</f>
        <v/>
      </c>
      <c r="M4" s="1">
        <f>AE5</f>
        <v>0</v>
      </c>
      <c r="N4" s="123" t="str">
        <f>AF4</f>
        <v/>
      </c>
      <c r="O4" s="8">
        <f>AF5</f>
        <v>0</v>
      </c>
      <c r="P4" s="108">
        <f>IF(NOT(ISTEXT(D4)),D4) +IF(NOT(ISTEXT(F4)),F4)+IF(NOT(ISTEXT(H4)),H4) +IF(NOT(ISTEXT(J4)),J4)+IF(NOT(ISTEXT(L4)),L4) +IF(NOT(ISTEXT(N4)),N4)</f>
        <v>11</v>
      </c>
      <c r="Q4" s="32">
        <f>IF(AND(E4="",G4="",I4="",K4="",M4="",O4=""),"",E4+G4+I4+K4+M4+O4)</f>
        <v>33</v>
      </c>
      <c r="R4" s="74">
        <f>IF(T4,"",RANK(S4,S4:S15,0)+T4)</f>
        <v>1</v>
      </c>
      <c r="S4" s="20">
        <f>IF(C4="",-10000,IF(P4="","",-(RANK(P4,P4:P15,0)*1000-Q4)))</f>
        <v>-967</v>
      </c>
      <c r="T4" s="20" t="b">
        <f>IF(C4="",TRUE)</f>
        <v>0</v>
      </c>
      <c r="U4" s="20" t="e">
        <f>VLOOKUP(B4&amp;" "&amp;D1,[1]UITSLAGEN!$N$6:$O$113,2,FALSE)</f>
        <v>#N/A</v>
      </c>
      <c r="V4" s="20">
        <f>VLOOKUP(B4&amp;" "&amp;F1,[1]UITSLAGEN!$N$6:$O$113,2,FALSE)</f>
        <v>3</v>
      </c>
      <c r="W4" s="20" t="e">
        <f>VLOOKUP(B4&amp;" "&amp;H1,[1]UITSLAGEN!$N$6:$O$113,2,FALSE)</f>
        <v>#N/A</v>
      </c>
      <c r="X4" s="20">
        <f>VLOOKUP(B4&amp;" "&amp;J1,[1]UITSLAGEN!$N$6:$O$113,2,FALSE)</f>
        <v>4</v>
      </c>
      <c r="Y4" s="20" t="e">
        <f>VLOOKUP(B4&amp;" "&amp;L1,[1]UITSLAGEN!$N$6:$O$113,2,FALSE)</f>
        <v>#N/A</v>
      </c>
      <c r="Z4" s="20" t="e">
        <f>VLOOKUP(B4&amp;" "&amp;N1,[1]UITSLAGEN!$N$6:$O$113,2,FALSE)</f>
        <v>#N/A</v>
      </c>
      <c r="AA4" s="20" t="str">
        <f t="shared" ref="AA4:AF4" si="0">IF(AND(ISNA(U4),ISNA(U5)),"",IF(ISNA(U4),0,U4)+IF(ISNA(U5),0,U5))</f>
        <v/>
      </c>
      <c r="AB4" s="20">
        <f t="shared" si="0"/>
        <v>3</v>
      </c>
      <c r="AC4" s="20">
        <f t="shared" si="0"/>
        <v>4</v>
      </c>
      <c r="AD4" s="20">
        <f t="shared" si="0"/>
        <v>4</v>
      </c>
      <c r="AE4" s="20" t="str">
        <f t="shared" si="0"/>
        <v/>
      </c>
      <c r="AF4" s="20" t="str">
        <f t="shared" si="0"/>
        <v/>
      </c>
    </row>
    <row r="5" spans="2:32" ht="30" customHeight="1" thickBot="1">
      <c r="B5" s="114"/>
      <c r="C5" s="122"/>
      <c r="D5" s="134"/>
      <c r="E5" s="33"/>
      <c r="F5" s="123"/>
      <c r="G5" s="34"/>
      <c r="H5" s="120"/>
      <c r="I5" s="23"/>
      <c r="J5" s="120"/>
      <c r="K5" s="23"/>
      <c r="L5" s="120"/>
      <c r="M5" s="23"/>
      <c r="N5" s="69"/>
      <c r="O5" s="24"/>
      <c r="P5" s="109"/>
      <c r="Q5" s="35"/>
      <c r="R5" s="75"/>
      <c r="U5" s="20" t="e">
        <f>VLOOKUP(D1&amp;" "&amp;B4,[1]UITSLAGEN!$N$6:$Q$113,4,FALSE)</f>
        <v>#N/A</v>
      </c>
      <c r="V5" s="20" t="e">
        <f>VLOOKUP(F1&amp;" "&amp;B4,[1]UITSLAGEN!$N$6:$Q$113,4,FALSE)</f>
        <v>#N/A</v>
      </c>
      <c r="W5" s="20">
        <f>VLOOKUP(H1&amp;" "&amp;B4,[1]UITSLAGEN!$N$6:$Q$113,4,FALSE)</f>
        <v>4</v>
      </c>
      <c r="X5" s="20" t="e">
        <f>VLOOKUP(J1&amp;" "&amp;B4,[1]UITSLAGEN!$N$6:$Q$113,4,FALSE)</f>
        <v>#N/A</v>
      </c>
      <c r="Y5" s="20" t="e">
        <f>VLOOKUP(L1&amp;" "&amp;B4,[1]UITSLAGEN!$N$6:$Q$113,4,FALSE)</f>
        <v>#N/A</v>
      </c>
      <c r="Z5" s="20" t="e">
        <f>VLOOKUP(N1&amp;" "&amp;B4,[1]UITSLAGEN!$N$6:$Q$113,4,FALSE)</f>
        <v>#N/A</v>
      </c>
      <c r="AB5" s="20">
        <f>IF(AND(ISNA(V4),ISNA(V5)),0,IF(ISNA(V5),0,-VLOOKUP(F1&amp;" "&amp;B4,[1]UITSLAGEN!$N$6:$S$113,5,FALSE))+IF(ISNA(V4),0,VLOOKUP(B4&amp;" "&amp;F1,[1]UITSLAGEN!$N$6:$S$113,5,FALSE)))</f>
        <v>5</v>
      </c>
      <c r="AC5" s="20">
        <f>IF(AND(ISNA(W4),ISNA(W5)),0,IF(ISNA(W5),0,-VLOOKUP(H1&amp;" "&amp;B4,[1]UITSLAGEN!$N$6:$S$113,5,FALSE))+IF(ISNA(W4),0,VLOOKUP(B4&amp;" "&amp;H1,[1]UITSLAGEN!$N$6:$S$113,5,FALSE)))</f>
        <v>21</v>
      </c>
      <c r="AD5" s="20">
        <f>IF(AND(ISNA(X4),ISNA(X5)),0,IF(ISNA(X5),0,-VLOOKUP(J1&amp;" "&amp;B4,[1]UITSLAGEN!$N$6:$S$113,5,FALSE))+IF(ISNA(X4),0,VLOOKUP(B4&amp;" "&amp;J1,[1]UITSLAGEN!$N$6:$S$113,5,FALSE)))</f>
        <v>7</v>
      </c>
      <c r="AE5" s="20">
        <f>IF(AND(ISNA(Y4),ISNA(Y5)),0,IF(ISNA(Y5),0,-VLOOKUP(L1&amp;" "&amp;B4,[1]UITSLAGEN!$N$6:$S$113,5,FALSE))+IF(ISNA(Y4),0,VLOOKUP(B4&amp;" "&amp;L1,[1]UITSLAGEN!$N$6:$S$113,5,FALSE)))</f>
        <v>0</v>
      </c>
      <c r="AF5" s="20">
        <f>IF(AND(ISNA(Z4),ISNA(Z5)),0,IF(ISNA(Z5),0,-VLOOKUP(N1&amp;" "&amp;B4,[1]UITSLAGEN!$N$6:$S$113,5,FALSE))+IF(ISNA(Z4),0,VLOOKUP(B4&amp;" "&amp;N1,[1]UITSLAGEN!$N$6:$S$113,5,FALSE)))</f>
        <v>0</v>
      </c>
    </row>
    <row r="6" spans="2:32" ht="30" customHeight="1">
      <c r="B6" s="113" t="s">
        <v>52</v>
      </c>
      <c r="C6" s="121" t="str">
        <f>IF(ISNA(VLOOKUP(B6,[1]teams!$B$1:$C$77,2,FALSE)),"",VLOOKUP(B6,[1]teams!$B$1:$C$77,2,FALSE))</f>
        <v>VHZ Dink</v>
      </c>
      <c r="D6" s="117">
        <f>AA6</f>
        <v>1</v>
      </c>
      <c r="E6" s="1">
        <f>AA7</f>
        <v>-5</v>
      </c>
      <c r="F6" s="110"/>
      <c r="G6" s="36"/>
      <c r="H6" s="104">
        <f>AC6</f>
        <v>2</v>
      </c>
      <c r="I6" s="3">
        <f>AC7</f>
        <v>0</v>
      </c>
      <c r="J6" s="104">
        <f>AD6</f>
        <v>2</v>
      </c>
      <c r="K6" s="11">
        <f>AD7</f>
        <v>-6</v>
      </c>
      <c r="L6" s="119" t="str">
        <f>AE6</f>
        <v/>
      </c>
      <c r="M6" s="3">
        <f>AE7</f>
        <v>0</v>
      </c>
      <c r="N6" s="123" t="str">
        <f>AF6</f>
        <v/>
      </c>
      <c r="O6" s="5">
        <f>AF7</f>
        <v>0</v>
      </c>
      <c r="P6" s="108">
        <f>IF(NOT(ISTEXT(D6)),D6) +IF(NOT(ISTEXT(F6)),F6)+IF(NOT(ISTEXT(H6)),H6) +IF(NOT(ISTEXT(J6)),J6)+IF(NOT(ISTEXT(L6)),L6) +IF(NOT(ISTEXT(N6)),N6)</f>
        <v>5</v>
      </c>
      <c r="Q6" s="32">
        <f>IF(AND(E6="",G6="",I6="",K6="",M6="",O6=""),"",E6+G6+I6+K6+M6+O6)</f>
        <v>-11</v>
      </c>
      <c r="R6" s="74">
        <f>IF(T6,"",RANK(S6,S4:S15,0)+T6)</f>
        <v>3</v>
      </c>
      <c r="S6" s="20">
        <f>IF(C6="",-10000,IF(P6="","",-(RANK(P6,P4:P15,0)*1000-Q6)))</f>
        <v>-3011</v>
      </c>
      <c r="T6" s="20" t="b">
        <f>IF(C6="",TRUE)</f>
        <v>0</v>
      </c>
      <c r="U6" s="20" t="e">
        <f>VLOOKUP(B6&amp;" "&amp;D1,[1]UITSLAGEN!$N$6:$O$113,2,FALSE)</f>
        <v>#N/A</v>
      </c>
      <c r="V6" s="20" t="e">
        <f>VLOOKUP(B6&amp;" "&amp;F1,[1]UITSLAGEN!$N$6:$O$113,2,FALSE)</f>
        <v>#N/A</v>
      </c>
      <c r="W6" s="20">
        <f>VLOOKUP(B6&amp;" "&amp;H1,[1]UITSLAGEN!$N$6:$O$113,2,FALSE)</f>
        <v>2</v>
      </c>
      <c r="X6" s="20" t="e">
        <f>VLOOKUP(B6&amp;" "&amp;J1,[1]UITSLAGEN!$N$6:$O$113,2,FALSE)</f>
        <v>#N/A</v>
      </c>
      <c r="Y6" s="20" t="e">
        <f>VLOOKUP(B6&amp;" "&amp;L1,[1]UITSLAGEN!$N$6:$O$113,2,FALSE)</f>
        <v>#N/A</v>
      </c>
      <c r="Z6" s="20" t="e">
        <f>VLOOKUP(B6&amp;" "&amp;N1,[1]UITSLAGEN!$N$6:$O$113,2,FALSE)</f>
        <v>#N/A</v>
      </c>
      <c r="AA6" s="20">
        <f>IF(AND(ISNA(U6),ISNA(U7)),"",IF(ISNA(U6),0,U6)+IF(ISNA(U7),0,U7))</f>
        <v>1</v>
      </c>
      <c r="AC6" s="20">
        <f>IF(AND(ISNA(W6),ISNA(W7)),"",IF(ISNA(W6),0,W6)+IF(ISNA(W7),0,W7))</f>
        <v>2</v>
      </c>
      <c r="AD6" s="20">
        <f>IF(AND(ISNA(X6),ISNA(X7)),"",IF(ISNA(X6),0,X6)+IF(ISNA(X7),0,X7))</f>
        <v>2</v>
      </c>
      <c r="AE6" s="20" t="str">
        <f>IF(AND(ISNA(Y6),ISNA(Y7)),"",IF(ISNA(Y6),0,Y6)+IF(ISNA(Y7),0,Y7))</f>
        <v/>
      </c>
      <c r="AF6" s="20" t="str">
        <f>IF(AND(ISNA(Z6),ISNA(Z7)),"",IF(ISNA(Z6),0,Z6)+IF(ISNA(Z7),0,Z7))</f>
        <v/>
      </c>
    </row>
    <row r="7" spans="2:32" ht="30" customHeight="1" thickBot="1">
      <c r="B7" s="114"/>
      <c r="C7" s="122"/>
      <c r="D7" s="83"/>
      <c r="E7" s="34"/>
      <c r="F7" s="111"/>
      <c r="G7" s="33"/>
      <c r="H7" s="104"/>
      <c r="I7" s="34"/>
      <c r="J7" s="120"/>
      <c r="K7" s="26"/>
      <c r="L7" s="120"/>
      <c r="M7" s="23"/>
      <c r="N7" s="69"/>
      <c r="O7" s="24"/>
      <c r="P7" s="109"/>
      <c r="Q7" s="35"/>
      <c r="R7" s="75"/>
      <c r="U7" s="20">
        <f>VLOOKUP(D1&amp;" "&amp;B6,[1]UITSLAGEN!$N$6:$Q$113,4,FALSE)</f>
        <v>1</v>
      </c>
      <c r="V7" s="20" t="e">
        <f>VLOOKUP(F1&amp;" "&amp;B6,[1]UITSLAGEN!$N$6:$Q$113,4,FALSE)</f>
        <v>#N/A</v>
      </c>
      <c r="W7" s="20" t="e">
        <f>VLOOKUP(H1&amp;" "&amp;B6,[1]UITSLAGEN!$N$6:$Q$113,4,FALSE)</f>
        <v>#N/A</v>
      </c>
      <c r="X7" s="20">
        <f>VLOOKUP(J1&amp;" "&amp;B6,[1]UITSLAGEN!$N$6:$Q$113,4,FALSE)</f>
        <v>2</v>
      </c>
      <c r="Y7" s="20" t="e">
        <f>VLOOKUP(L1&amp;" "&amp;B6,[1]UITSLAGEN!$N$6:$Q$113,4,FALSE)</f>
        <v>#N/A</v>
      </c>
      <c r="Z7" s="20" t="e">
        <f>VLOOKUP(N1&amp;" "&amp;B6,[1]UITSLAGEN!$N$6:$Q$113,4,FALSE)</f>
        <v>#N/A</v>
      </c>
      <c r="AA7" s="20">
        <f>IF(AND(ISNA(U6),ISNA(U7)),0,IF(ISNA(U7),0,-VLOOKUP(D1&amp;" "&amp;B6,[1]UITSLAGEN!$N$6:$S$113,5,FALSE))+IF(ISNA(U6),0,VLOOKUP(B6&amp;" "&amp;D1,[1]UITSLAGEN!$N$6:$S$113,5,FALSE)))</f>
        <v>-5</v>
      </c>
      <c r="AC7" s="20">
        <f>IF(AND(ISNA(W6),ISNA(W7)),0,IF(ISNA(W7),0,-VLOOKUP(H1&amp;" "&amp;B6,[1]UITSLAGEN!$N$6:$S$113,5,FALSE))+IF(ISNA(W6),0,VLOOKUP(B6&amp;" "&amp;H1,[1]UITSLAGEN!$N$6:$S$113,5,FALSE)))</f>
        <v>0</v>
      </c>
      <c r="AD7" s="20">
        <f>IF(AND(ISNA(X6),ISNA(X7)),0,IF(ISNA(X7),0,-VLOOKUP(J1&amp;" "&amp;B6,[1]UITSLAGEN!$N$6:$S$113,5,FALSE))+IF(ISNA(X6),0,VLOOKUP(B6&amp;" "&amp;J1,[1]UITSLAGEN!$N$6:$S$113,5,FALSE)))</f>
        <v>-6</v>
      </c>
      <c r="AE7" s="20">
        <f>IF(AND(ISNA(Y6),ISNA(Y7)),0,IF(ISNA(Y7),0,-VLOOKUP(L1&amp;" "&amp;B6,[1]UITSLAGEN!$N$6:$S$113,5,FALSE))+IF(ISNA(Y6),0,VLOOKUP(B6&amp;" "&amp;L1,[1]UITSLAGEN!$N$6:$S$113,5,FALSE)))</f>
        <v>0</v>
      </c>
      <c r="AF7" s="20">
        <f>IF(AND(ISNA(Z6),ISNA(Z7)),0,IF(ISNA(Z7),0,-VLOOKUP(N1&amp;" "&amp;B6,[1]UITSLAGEN!$N$6:$S$113,5,FALSE))+IF(ISNA(Z6),0,VLOOKUP(B6&amp;" "&amp;N1,[1]UITSLAGEN!$N$6:$S$113,5,FALSE)))</f>
        <v>0</v>
      </c>
    </row>
    <row r="8" spans="2:32" ht="30" customHeight="1">
      <c r="B8" s="113" t="s">
        <v>53</v>
      </c>
      <c r="C8" s="121" t="str">
        <f>IF(ISNA(VLOOKUP(B8,[1]teams!$B$1:$C$77,2,FALSE)),"",VLOOKUP(B8,[1]teams!$B$1:$C$77,2,FALSE))</f>
        <v>VCH Rally</v>
      </c>
      <c r="D8" s="117">
        <f>AA8</f>
        <v>0</v>
      </c>
      <c r="E8" s="17">
        <f>AA9</f>
        <v>-21</v>
      </c>
      <c r="F8" s="123">
        <f>AB8</f>
        <v>2</v>
      </c>
      <c r="G8" s="3">
        <f>AB9</f>
        <v>0</v>
      </c>
      <c r="H8" s="110"/>
      <c r="I8" s="36"/>
      <c r="J8" s="119">
        <f>AD8</f>
        <v>0</v>
      </c>
      <c r="K8" s="3">
        <f>AD9</f>
        <v>-17</v>
      </c>
      <c r="L8" s="119" t="str">
        <f>AE8</f>
        <v/>
      </c>
      <c r="M8" s="3">
        <f>AE9</f>
        <v>0</v>
      </c>
      <c r="N8" s="123" t="str">
        <f>AF8</f>
        <v/>
      </c>
      <c r="O8" s="5">
        <f>AF9</f>
        <v>0</v>
      </c>
      <c r="P8" s="108">
        <f>IF(NOT(ISTEXT(D8)),D8) +IF(NOT(ISTEXT(F8)),F8)+IF(NOT(ISTEXT(H8)),H8) +IF(NOT(ISTEXT(J8)),J8)+IF(NOT(ISTEXT(L8)),L8) +IF(NOT(ISTEXT(N8)),N8)</f>
        <v>2</v>
      </c>
      <c r="Q8" s="32">
        <f>IF(AND(E8="",G8="",I8="",K8="",M8="",O8=""),"",E8+G8+I8+K8+M8+O8)</f>
        <v>-38</v>
      </c>
      <c r="R8" s="74">
        <f>IF(T8,"",RANK(S8,S4:S15,0)+T8)</f>
        <v>4</v>
      </c>
      <c r="S8" s="20">
        <f>IF(C8="",-10000,IF(P8="","",-(RANK(P8,P4:P15,0)*1000-Q8)))</f>
        <v>-4038</v>
      </c>
      <c r="T8" s="20" t="b">
        <f>IF(C8="",TRUE)</f>
        <v>0</v>
      </c>
      <c r="U8" s="20">
        <f>VLOOKUP(B8&amp;" "&amp;D1,[1]UITSLAGEN!$N$6:$O$113,2,FALSE)</f>
        <v>0</v>
      </c>
      <c r="V8" s="20" t="e">
        <f>VLOOKUP(B8&amp;" "&amp;F1,[1]UITSLAGEN!$N$6:$O$113,2,FALSE)</f>
        <v>#N/A</v>
      </c>
      <c r="W8" s="20" t="e">
        <f>VLOOKUP(B8&amp;" "&amp;H1,[1]UITSLAGEN!$N$6:$O$113,2,FALSE)</f>
        <v>#N/A</v>
      </c>
      <c r="X8" s="20">
        <f>VLOOKUP(B8&amp;" "&amp;J1,[1]UITSLAGEN!$N$6:$O$113,2,FALSE)</f>
        <v>0</v>
      </c>
      <c r="Y8" s="20" t="e">
        <f>VLOOKUP(B8&amp;" "&amp;L1,[1]UITSLAGEN!$N$6:$O$113,2,FALSE)</f>
        <v>#N/A</v>
      </c>
      <c r="Z8" s="20" t="e">
        <f>VLOOKUP(B8&amp;" "&amp;N1,[1]UITSLAGEN!$N$6:$O$113,2,FALSE)</f>
        <v>#N/A</v>
      </c>
      <c r="AA8" s="20">
        <f>IF(AND(ISNA(U8),ISNA(U9)),"",IF(ISNA(U8),0,U8)+IF(ISNA(U9),0,U9))</f>
        <v>0</v>
      </c>
      <c r="AB8" s="20">
        <f>IF(AND(ISNA(V8),ISNA(V9)),"",IF(ISNA(V8),0,V8)+IF(ISNA(V9),0,V9))</f>
        <v>2</v>
      </c>
      <c r="AD8" s="20">
        <f>IF(AND(ISNA(X8),ISNA(X9)),"",IF(ISNA(X8),0,X8)+IF(ISNA(X9),0,X9))</f>
        <v>0</v>
      </c>
      <c r="AE8" s="20" t="str">
        <f>IF(AND(ISNA(Y8),ISNA(Y9)),"",IF(ISNA(Y8),0,Y8)+IF(ISNA(Y9),0,Y9))</f>
        <v/>
      </c>
      <c r="AF8" s="20" t="str">
        <f>IF(AND(ISNA(Z8),ISNA(Z9)),"",IF(ISNA(Z8),0,Z8)+IF(ISNA(Z9),0,Z9))</f>
        <v/>
      </c>
    </row>
    <row r="9" spans="2:32" ht="30" customHeight="1" thickBot="1">
      <c r="B9" s="114"/>
      <c r="C9" s="122"/>
      <c r="D9" s="83"/>
      <c r="E9" s="23"/>
      <c r="F9" s="120"/>
      <c r="G9" s="23"/>
      <c r="H9" s="111"/>
      <c r="I9" s="33"/>
      <c r="J9" s="120"/>
      <c r="K9" s="23"/>
      <c r="L9" s="120"/>
      <c r="M9" s="23"/>
      <c r="N9" s="69"/>
      <c r="O9" s="24"/>
      <c r="P9" s="109"/>
      <c r="Q9" s="37"/>
      <c r="R9" s="75"/>
      <c r="U9" s="20" t="e">
        <f>VLOOKUP(D1&amp;" "&amp;B8,[1]UITSLAGEN!$N$6:$Q$113,4,FALSE)</f>
        <v>#N/A</v>
      </c>
      <c r="V9" s="20">
        <f>VLOOKUP(F1&amp;" "&amp;B8,[1]UITSLAGEN!$N$6:$Q$113,4,FALSE)</f>
        <v>2</v>
      </c>
      <c r="W9" s="20" t="e">
        <f>VLOOKUP(H1&amp;" "&amp;B8,[1]UITSLAGEN!$N$6:$Q$113,4,FALSE)</f>
        <v>#N/A</v>
      </c>
      <c r="X9" s="20" t="e">
        <f>VLOOKUP(J1&amp;" "&amp;B8,[1]UITSLAGEN!$N$6:$Q$113,4,FALSE)</f>
        <v>#N/A</v>
      </c>
      <c r="Y9" s="20" t="e">
        <f>VLOOKUP(L1&amp;" "&amp;B8,[1]UITSLAGEN!$N$6:$Q$113,4,FALSE)</f>
        <v>#N/A</v>
      </c>
      <c r="Z9" s="20" t="e">
        <f>VLOOKUP(N1&amp;" "&amp;B8,[1]UITSLAGEN!$N$6:$Q$113,4,FALSE)</f>
        <v>#N/A</v>
      </c>
      <c r="AA9" s="20">
        <f>IF(AND(ISNA(U8),ISNA(U9)),0,IF(ISNA(U9),0,-VLOOKUP(D1&amp;" "&amp;B8,[1]UITSLAGEN!$N$6:$S$113,5,FALSE))+IF(ISNA(U8),0,VLOOKUP(B8&amp;" "&amp;D1,[1]UITSLAGEN!$N$6:$S$113,5,FALSE)))</f>
        <v>-21</v>
      </c>
      <c r="AB9" s="20">
        <f>IF(AND(ISNA(V8),ISNA(V9)),0,IF(ISNA(V9),0,-VLOOKUP(F1&amp;" "&amp;B8,[1]UITSLAGEN!$N$6:$S$113,5,FALSE))+IF(ISNA(V8),0,VLOOKUP(B8&amp;" "&amp;F1,[1]UITSLAGEN!$N$6:$S$113,5,FALSE)))</f>
        <v>0</v>
      </c>
      <c r="AD9" s="20">
        <f>IF(AND(ISNA(X8),ISNA(X9)),0,IF(ISNA(X9),0,-VLOOKUP(J1&amp;" "&amp;B8,[1]UITSLAGEN!$N$6:$S$113,5,FALSE))+IF(ISNA(X8),0,VLOOKUP(B8&amp;" "&amp;J1,[1]UITSLAGEN!$N$6:$S$113,5,FALSE)))</f>
        <v>-17</v>
      </c>
      <c r="AE9" s="20">
        <f>IF(AND(ISNA(Y8),ISNA(Y9)),0,IF(ISNA(Y9),0,-VLOOKUP(L1&amp;" "&amp;B8,[1]UITSLAGEN!$N$6:$S$113,5,FALSE))+IF(ISNA(Y8),0,VLOOKUP(B8&amp;" "&amp;L1,[1]UITSLAGEN!$N$6:$S$113,5,FALSE)))</f>
        <v>0</v>
      </c>
      <c r="AF9" s="20">
        <f>IF(AND(ISNA(Z8),ISNA(Z9)),0,IF(ISNA(Z9),0,-VLOOKUP(N1&amp;" "&amp;B8,[1]UITSLAGEN!$N$6:$S$113,5,FALSE))+IF(ISNA(Z8),0,VLOOKUP(B8&amp;" "&amp;N1,[1]UITSLAGEN!$N$6:$S$113,5,FALSE)))</f>
        <v>0</v>
      </c>
    </row>
    <row r="10" spans="2:32" ht="30" customHeight="1">
      <c r="B10" s="113" t="s">
        <v>54</v>
      </c>
      <c r="C10" s="121" t="str">
        <f>IF(ISNA(VLOOKUP(B10,[1]teams!$B$1:$C$77,2,FALSE)),"",VLOOKUP(B10,[1]teams!$B$1:$C$77,2,FALSE))</f>
        <v>AMVJ/Mart. Zeepaardjes</v>
      </c>
      <c r="D10" s="82">
        <f>AA10</f>
        <v>0</v>
      </c>
      <c r="E10" s="3">
        <f>AA11</f>
        <v>-7</v>
      </c>
      <c r="F10" s="119">
        <f>AB10</f>
        <v>2</v>
      </c>
      <c r="G10" s="3">
        <f>AB11</f>
        <v>6</v>
      </c>
      <c r="H10" s="119">
        <f>AC10</f>
        <v>4</v>
      </c>
      <c r="I10" s="3">
        <f>AC11</f>
        <v>17</v>
      </c>
      <c r="J10" s="110"/>
      <c r="K10" s="36"/>
      <c r="L10" s="112" t="str">
        <f>AE10</f>
        <v/>
      </c>
      <c r="M10" s="3">
        <f>AE11</f>
        <v>0</v>
      </c>
      <c r="N10" s="119" t="str">
        <f>AF10</f>
        <v/>
      </c>
      <c r="O10" s="5">
        <f>AF11</f>
        <v>0</v>
      </c>
      <c r="P10" s="108">
        <f>IF(NOT(ISTEXT(D10)),D10) +IF(NOT(ISTEXT(F10)),F10)+IF(NOT(ISTEXT(H10)),H10) +IF(NOT(ISTEXT(J10)),J10)+IF(NOT(ISTEXT(L10)),L10) +IF(NOT(ISTEXT(N10)),N10)</f>
        <v>6</v>
      </c>
      <c r="Q10" s="32">
        <f>IF(AND(E10="",G10="",I10="",K10="",M10="",O10=""),"",E10+G10+I10+K10+M10+O10)</f>
        <v>16</v>
      </c>
      <c r="R10" s="74">
        <f>IF(T10,"",RANK(S10,S4:S15,0)+T10)</f>
        <v>2</v>
      </c>
      <c r="S10" s="20">
        <f>IF(C10="",-10000,IF(P10="","",-(RANK(P10,P4:P15,0)*1000-Q10)))</f>
        <v>-1984</v>
      </c>
      <c r="T10" s="20" t="b">
        <f>IF(C10="",TRUE)</f>
        <v>0</v>
      </c>
      <c r="U10" s="20" t="e">
        <f>VLOOKUP(B10&amp;" "&amp;D1,[1]UITSLAGEN!$N$6:$O$113,2,FALSE)</f>
        <v>#N/A</v>
      </c>
      <c r="V10" s="20">
        <f>VLOOKUP(B10&amp;" "&amp;F1,[1]UITSLAGEN!$N$6:$O$113,2,FALSE)</f>
        <v>2</v>
      </c>
      <c r="W10" s="20" t="e">
        <f>VLOOKUP(B10&amp;" "&amp;H1,[1]UITSLAGEN!$N$6:$O$113,2,FALSE)</f>
        <v>#N/A</v>
      </c>
      <c r="X10" s="20" t="e">
        <f>VLOOKUP(B10&amp;" "&amp;J1,[1]UITSLAGEN!$N$6:$O$113,2,FALSE)</f>
        <v>#N/A</v>
      </c>
      <c r="Y10" s="20" t="e">
        <f>VLOOKUP(B10&amp;" "&amp;L1,[1]UITSLAGEN!$N$6:$O$113,2,FALSE)</f>
        <v>#N/A</v>
      </c>
      <c r="Z10" s="20" t="e">
        <f>VLOOKUP(B10&amp;" "&amp;N1,[1]UITSLAGEN!$N$6:$O$113,2,FALSE)</f>
        <v>#N/A</v>
      </c>
      <c r="AA10" s="20">
        <f>IF(AND(ISNA(U10),ISNA(U11)),"",IF(ISNA(U10),0,U10)+IF(ISNA(U11),0,U11))</f>
        <v>0</v>
      </c>
      <c r="AB10" s="20">
        <f>IF(AND(ISNA(V10),ISNA(V11)),"",IF(ISNA(V10),0,V10)+IF(ISNA(V11),0,V11))</f>
        <v>2</v>
      </c>
      <c r="AC10" s="20">
        <f>IF(AND(ISNA(W10),ISNA(W11)),"",IF(ISNA(W10),0,W10)+IF(ISNA(W11),0,W11))</f>
        <v>4</v>
      </c>
      <c r="AE10" s="20" t="str">
        <f>IF(AND(ISNA(Y10),ISNA(Y11)),"",IF(ISNA(Y10),0,Y10)+IF(ISNA(Y11),0,Y11))</f>
        <v/>
      </c>
      <c r="AF10" s="20" t="str">
        <f>IF(AND(ISNA(Z10),ISNA(Z11)),"",IF(ISNA(Z10),0,Z10)+IF(ISNA(Z11),0,Z11))</f>
        <v/>
      </c>
    </row>
    <row r="11" spans="2:32" ht="30" customHeight="1" thickBot="1">
      <c r="B11" s="114"/>
      <c r="C11" s="122"/>
      <c r="D11" s="83"/>
      <c r="E11" s="23"/>
      <c r="F11" s="120"/>
      <c r="G11" s="23"/>
      <c r="H11" s="120"/>
      <c r="I11" s="23"/>
      <c r="J11" s="111"/>
      <c r="K11" s="33"/>
      <c r="L11" s="69"/>
      <c r="M11" s="23"/>
      <c r="N11" s="120"/>
      <c r="O11" s="24"/>
      <c r="P11" s="109"/>
      <c r="Q11" s="35"/>
      <c r="R11" s="75"/>
      <c r="U11" s="20">
        <f>VLOOKUP(D1&amp;" "&amp;B10,[1]UITSLAGEN!$N$6:$Q$113,4,FALSE)</f>
        <v>0</v>
      </c>
      <c r="V11" s="20" t="e">
        <f>VLOOKUP(F1&amp;" "&amp;B10,[1]UITSLAGEN!$N$6:$Q$113,4,FALSE)</f>
        <v>#N/A</v>
      </c>
      <c r="W11" s="20">
        <f>VLOOKUP(H1&amp;" "&amp;B10,[1]UITSLAGEN!$N$6:$Q$113,4,FALSE)</f>
        <v>4</v>
      </c>
      <c r="X11" s="20" t="e">
        <f>VLOOKUP(J1&amp;" "&amp;B10,[1]UITSLAGEN!$N$6:$Q$113,4,FALSE)</f>
        <v>#N/A</v>
      </c>
      <c r="Y11" s="20" t="e">
        <f>VLOOKUP(L1&amp;" "&amp;B10,[1]UITSLAGEN!$N$6:$Q$113,4,FALSE)</f>
        <v>#N/A</v>
      </c>
      <c r="Z11" s="20" t="e">
        <f>VLOOKUP(N1&amp;" "&amp;B10,[1]UITSLAGEN!$N$6:$Q$113,4,FALSE)</f>
        <v>#N/A</v>
      </c>
      <c r="AA11" s="20">
        <f>IF(AND(ISNA(U10),ISNA(U11)),0,IF(ISNA(U11),0,-VLOOKUP(D1&amp;" "&amp;B10,[1]UITSLAGEN!$N$6:$S$113,5,FALSE))+IF(ISNA(U10),0,VLOOKUP(B10&amp;" "&amp;D1,[1]UITSLAGEN!$N$6:$S$113,5,FALSE)))</f>
        <v>-7</v>
      </c>
      <c r="AB11" s="20">
        <f>IF(AND(ISNA(V10),ISNA(V11)),0,IF(ISNA(V11),0,-VLOOKUP(F1&amp;" "&amp;B10,[1]UITSLAGEN!$N$6:$S$113,5,FALSE))+IF(ISNA(V10),0,VLOOKUP(B10&amp;" "&amp;F1,[1]UITSLAGEN!$N$6:$S$113,5,FALSE)))</f>
        <v>6</v>
      </c>
      <c r="AC11" s="20">
        <f>IF(AND(ISNA(W10),ISNA(W11)),0,IF(ISNA(W11),0,-VLOOKUP(H1&amp;" "&amp;B10,[1]UITSLAGEN!$N$6:$S$113,5,FALSE))+IF(ISNA(W10),0,VLOOKUP(B10&amp;" "&amp;H1,[1]UITSLAGEN!$N$6:$S$113,5,FALSE)))</f>
        <v>17</v>
      </c>
      <c r="AE11" s="20">
        <f>IF(AND(ISNA(Y10),ISNA(Y11)),0,IF(ISNA(Y11),0,-VLOOKUP(L1&amp;" "&amp;B10,[1]UITSLAGEN!$N$6:$S$113,5,FALSE))+IF(ISNA(Y10),0,VLOOKUP(B10&amp;" "&amp;L1,[1]UITSLAGEN!$N$6:$S$113,5,FALSE)))</f>
        <v>0</v>
      </c>
      <c r="AF11" s="20">
        <f>IF(AND(ISNA(Z10),ISNA(Z11)),0,IF(ISNA(Z11),0,-VLOOKUP(N1&amp;" "&amp;B10,[1]UITSLAGEN!$N$6:$S$113,5,FALSE))+IF(ISNA(Z10),0,VLOOKUP(B10&amp;" "&amp;N1,[1]UITSLAGEN!$N$6:$S$113,5,FALSE)))</f>
        <v>0</v>
      </c>
    </row>
    <row r="12" spans="2:32" ht="30" customHeight="1">
      <c r="B12" s="113" t="s">
        <v>55</v>
      </c>
      <c r="C12" s="121" t="str">
        <f>IF(ISNA(VLOOKUP(B12,[1]teams!$B$1:$C$77,2,FALSE)),"",VLOOKUP(B12,[1]teams!$B$1:$C$77,2,FALSE))</f>
        <v/>
      </c>
      <c r="D12" s="82" t="str">
        <f>AA12</f>
        <v/>
      </c>
      <c r="E12" s="3">
        <f>AA13</f>
        <v>0</v>
      </c>
      <c r="F12" s="119" t="str">
        <f>AB12</f>
        <v/>
      </c>
      <c r="G12" s="3">
        <f>AB13</f>
        <v>0</v>
      </c>
      <c r="H12" s="119" t="str">
        <f>AC12</f>
        <v/>
      </c>
      <c r="I12" s="3">
        <f>AC13</f>
        <v>0</v>
      </c>
      <c r="J12" s="119" t="str">
        <f>AD12</f>
        <v/>
      </c>
      <c r="K12" s="3">
        <f>AD13</f>
        <v>0</v>
      </c>
      <c r="L12" s="110"/>
      <c r="M12" s="36"/>
      <c r="N12" s="112" t="str">
        <f>AF12</f>
        <v/>
      </c>
      <c r="O12" s="5">
        <f>AF13</f>
        <v>0</v>
      </c>
      <c r="P12" s="108">
        <f>IF(NOT(ISTEXT(D12)),D12) +IF(NOT(ISTEXT(F12)),F12)+IF(NOT(ISTEXT(H12)),H12) +IF(NOT(ISTEXT(J12)),J12)+IF(NOT(ISTEXT(L12)),L12) +IF(NOT(ISTEXT(N12)),N12)</f>
        <v>0</v>
      </c>
      <c r="Q12" s="32">
        <f>IF(AND(E12="",G12="",I12="",K12="",M12="",O12=""),"",E12+G12+I12+K12+M12+O12)</f>
        <v>0</v>
      </c>
      <c r="R12" s="74" t="str">
        <f>IF(T12,"",RANK(S12,S4:S15,0)+T12)</f>
        <v/>
      </c>
      <c r="S12" s="20">
        <f>IF(C12="",-10000,IF(P12="","",-(RANK(P12,P4:P15,0)*1000-Q12)))</f>
        <v>-10000</v>
      </c>
      <c r="T12" s="20" t="b">
        <f>IF(C12="",TRUE)</f>
        <v>1</v>
      </c>
      <c r="U12" s="20" t="e">
        <f>VLOOKUP(B12&amp;" "&amp;D1,[1]UITSLAGEN!$N$6:$O$113,2,FALSE)</f>
        <v>#N/A</v>
      </c>
      <c r="V12" s="20" t="e">
        <f>VLOOKUP(B12&amp;" "&amp;F1,[1]UITSLAGEN!$N$6:$O$113,2,FALSE)</f>
        <v>#N/A</v>
      </c>
      <c r="W12" s="20" t="e">
        <f>VLOOKUP(B12&amp;" "&amp;H1,[1]UITSLAGEN!$N$6:$O$113,2,FALSE)</f>
        <v>#N/A</v>
      </c>
      <c r="X12" s="20" t="e">
        <f>VLOOKUP(B12&amp;" "&amp;J1,[1]UITSLAGEN!$N$6:$O$113,2,FALSE)</f>
        <v>#N/A</v>
      </c>
      <c r="Y12" s="20" t="e">
        <f>VLOOKUP(B12&amp;" "&amp;L1,[1]UITSLAGEN!$N$6:$O$113,2,FALSE)</f>
        <v>#N/A</v>
      </c>
      <c r="Z12" s="20" t="e">
        <f>VLOOKUP(B12&amp;" "&amp;N1,[1]UITSLAGEN!$N$6:$O$113,2,FALSE)</f>
        <v>#N/A</v>
      </c>
      <c r="AA12" s="20" t="str">
        <f>IF(AND(ISNA(U12),ISNA(U13)),"",IF(ISNA(U12),0,U12)+IF(ISNA(U13),0,U13))</f>
        <v/>
      </c>
      <c r="AB12" s="20" t="str">
        <f>IF(AND(ISNA(V12),ISNA(V13)),"",IF(ISNA(V12),0,V12)+IF(ISNA(V13),0,V13))</f>
        <v/>
      </c>
      <c r="AC12" s="20" t="str">
        <f>IF(AND(ISNA(W12),ISNA(W13)),"",IF(ISNA(W12),0,W12)+IF(ISNA(W13),0,W13))</f>
        <v/>
      </c>
      <c r="AD12" s="20" t="str">
        <f>IF(AND(ISNA(X12),ISNA(X13)),"",IF(ISNA(X12),0,X12)+IF(ISNA(X13),0,X13))</f>
        <v/>
      </c>
      <c r="AF12" s="20" t="str">
        <f>IF(AND(ISNA(Z12),ISNA(Z13)),"",IF(ISNA(Z12),0,Z12)+IF(ISNA(Z13),0,Z13))</f>
        <v/>
      </c>
    </row>
    <row r="13" spans="2:32" ht="30" customHeight="1" thickBot="1">
      <c r="B13" s="114"/>
      <c r="C13" s="122"/>
      <c r="D13" s="83"/>
      <c r="E13" s="23"/>
      <c r="F13" s="120"/>
      <c r="G13" s="23"/>
      <c r="H13" s="120"/>
      <c r="I13" s="23"/>
      <c r="J13" s="120"/>
      <c r="K13" s="23"/>
      <c r="L13" s="111"/>
      <c r="M13" s="33"/>
      <c r="N13" s="69"/>
      <c r="O13" s="24"/>
      <c r="P13" s="109"/>
      <c r="Q13" s="35"/>
      <c r="R13" s="75"/>
      <c r="U13" s="20" t="e">
        <f>VLOOKUP(D1&amp;" "&amp;B12,[1]UITSLAGEN!$N$6:$Q$113,4,FALSE)</f>
        <v>#N/A</v>
      </c>
      <c r="V13" s="20" t="e">
        <f>VLOOKUP(F1&amp;" "&amp;B12,[1]UITSLAGEN!$N$6:$Q$113,4,FALSE)</f>
        <v>#N/A</v>
      </c>
      <c r="W13" s="20" t="e">
        <f>VLOOKUP(H1&amp;" "&amp;B12,[1]UITSLAGEN!$N$6:$Q$113,4,FALSE)</f>
        <v>#N/A</v>
      </c>
      <c r="X13" s="20" t="e">
        <f>VLOOKUP(J1&amp;" "&amp;B12,[1]UITSLAGEN!$N$6:$Q$113,4,FALSE)</f>
        <v>#N/A</v>
      </c>
      <c r="Y13" s="20" t="e">
        <f>VLOOKUP(L1&amp;" "&amp;B12,[1]UITSLAGEN!$N$6:$Q$113,4,FALSE)</f>
        <v>#N/A</v>
      </c>
      <c r="Z13" s="20" t="e">
        <f>VLOOKUP(N1&amp;" "&amp;B12,[1]UITSLAGEN!$N$6:$Q$113,4,FALSE)</f>
        <v>#N/A</v>
      </c>
      <c r="AA13" s="20">
        <f>IF(AND(ISNA(U12),ISNA(U13)),0,IF(ISNA(U13),0,-VLOOKUP(D1&amp;" "&amp;B12,[1]UITSLAGEN!$N$6:$S$113,5,FALSE))+IF(ISNA(U12),0,VLOOKUP(B12&amp;" "&amp;D1,[1]UITSLAGEN!$N$6:$S$113,5,FALSE)))</f>
        <v>0</v>
      </c>
      <c r="AB13" s="20">
        <f>IF(AND(ISNA(V12),ISNA(V13)),0,IF(ISNA(V13),0,-VLOOKUP(F1&amp;" "&amp;B12,[1]UITSLAGEN!$N$6:$S$113,5,FALSE))+IF(ISNA(V12),0,VLOOKUP(B12&amp;" "&amp;F1,[1]UITSLAGEN!$N$6:$S$113,5,FALSE)))</f>
        <v>0</v>
      </c>
      <c r="AC13" s="20">
        <f>IF(AND(ISNA(W12),ISNA(W13)),0,IF(ISNA(W13),0,-VLOOKUP(H1&amp;" "&amp;B12,[1]UITSLAGEN!$N$6:$S$113,5,FALSE))+IF(ISNA(W12),0,VLOOKUP(B12&amp;" "&amp;H1,[1]UITSLAGEN!$N$6:$S$113,5,FALSE)))</f>
        <v>0</v>
      </c>
      <c r="AD13" s="20">
        <f>IF(AND(ISNA(X12),ISNA(X13)),0,IF(ISNA(X13),0,-VLOOKUP(J1&amp;" "&amp;B12,[1]UITSLAGEN!$N$6:$S$113,5,FALSE))+IF(ISNA(X12),0,VLOOKUP(B12&amp;" "&amp;J1,[1]UITSLAGEN!$N$6:$S$113,5,FALSE)))</f>
        <v>0</v>
      </c>
      <c r="AF13" s="20">
        <f>IF(AND(ISNA(Z12),ISNA(Z13)),0,IF(ISNA(Z13),0,-VLOOKUP(N1&amp;" "&amp;B12,[1]UITSLAGEN!$N$6:$S$113,5,FALSE))+IF(ISNA(Z12),0,VLOOKUP(B12&amp;" "&amp;N1,[1]UITSLAGEN!$N$6:$S$113,5,FALSE)))</f>
        <v>0</v>
      </c>
    </row>
    <row r="14" spans="2:32" ht="30" customHeight="1">
      <c r="B14" s="113" t="s">
        <v>56</v>
      </c>
      <c r="C14" s="115" t="str">
        <f>IF(ISNA(VLOOKUP(B14,[1]teams!$B$1:$C$77,2,FALSE)),"",VLOOKUP(B14,[1]teams!$B$1:$C$77,2,FALSE))</f>
        <v/>
      </c>
      <c r="D14" s="117" t="str">
        <f>AA14</f>
        <v/>
      </c>
      <c r="E14" s="1">
        <f>AA15</f>
        <v>0</v>
      </c>
      <c r="F14" s="104" t="str">
        <f>AB14</f>
        <v/>
      </c>
      <c r="G14" s="1">
        <f>AB15</f>
        <v>0</v>
      </c>
      <c r="H14" s="104" t="str">
        <f>AC14</f>
        <v/>
      </c>
      <c r="I14" s="1">
        <f>AC15</f>
        <v>0</v>
      </c>
      <c r="J14" s="104" t="str">
        <f>AD14</f>
        <v/>
      </c>
      <c r="K14" s="1">
        <f>AD15</f>
        <v>0</v>
      </c>
      <c r="L14" s="104" t="str">
        <f>AE14</f>
        <v/>
      </c>
      <c r="M14" s="1">
        <f>AE15</f>
        <v>0</v>
      </c>
      <c r="N14" s="106"/>
      <c r="O14" s="38"/>
      <c r="P14" s="108">
        <f>IF(NOT(ISTEXT(D14)),D14) +IF(NOT(ISTEXT(F14)),F14)+IF(NOT(ISTEXT(H14)),H14) +IF(NOT(ISTEXT(J14)),J14)+IF(NOT(ISTEXT(L14)),L14) +IF(NOT(ISTEXT(N14)),N14)</f>
        <v>0</v>
      </c>
      <c r="Q14" s="32">
        <f>IF(AND(E14="",G14="",I14="",K14="",M14="",O14=""),"",E14+G14+I14+K14+M14+O14)</f>
        <v>0</v>
      </c>
      <c r="R14" s="74" t="str">
        <f>IF(T14,"",RANK(S14,S4:S15,0)+T14)</f>
        <v/>
      </c>
      <c r="S14" s="20">
        <f>IF(C14="",-10000,IF(P14="","",-(RANK(P14,P4:P15,0)*1000-Q14)))</f>
        <v>-10000</v>
      </c>
      <c r="T14" s="20" t="b">
        <f>IF(C14="",TRUE)</f>
        <v>1</v>
      </c>
      <c r="U14" s="20" t="e">
        <f>VLOOKUP(B14&amp;" "&amp;D1,[1]UITSLAGEN!$N$6:$O$113,2,FALSE)</f>
        <v>#N/A</v>
      </c>
      <c r="V14" s="20" t="e">
        <f>VLOOKUP(B14&amp;" "&amp;F1,[1]UITSLAGEN!$N$6:$O$113,2,FALSE)</f>
        <v>#N/A</v>
      </c>
      <c r="W14" s="20" t="e">
        <f>VLOOKUP(B14&amp;" "&amp;H1,[1]UITSLAGEN!$N$6:$O$113,2,FALSE)</f>
        <v>#N/A</v>
      </c>
      <c r="X14" s="20" t="e">
        <f>VLOOKUP(B14&amp;" "&amp;J1,[1]UITSLAGEN!$N$6:$O$113,2,FALSE)</f>
        <v>#N/A</v>
      </c>
      <c r="Y14" s="20" t="e">
        <f>VLOOKUP(B14&amp;" "&amp;L1,[1]UITSLAGEN!$N$6:$O$113,2,FALSE)</f>
        <v>#N/A</v>
      </c>
      <c r="Z14" s="20" t="e">
        <f>VLOOKUP(B14&amp;" "&amp;N1,[1]UITSLAGEN!$N$6:$O$113,2,FALSE)</f>
        <v>#N/A</v>
      </c>
      <c r="AA14" s="20" t="str">
        <f>IF(AND(ISNA(U14),ISNA(U15)),"",IF(ISNA(U14),0,U14)+IF(ISNA(U15),0,U15))</f>
        <v/>
      </c>
      <c r="AB14" s="20" t="str">
        <f>IF(AND(ISNA(V14),ISNA(V15)),"",IF(ISNA(V14),0,V14)+IF(ISNA(V15),0,V15))</f>
        <v/>
      </c>
      <c r="AC14" s="20" t="str">
        <f>IF(AND(ISNA(W14),ISNA(W15)),"",IF(ISNA(W14),0,W14)+IF(ISNA(W15),0,W15))</f>
        <v/>
      </c>
      <c r="AD14" s="20" t="str">
        <f>IF(AND(ISNA(X14),ISNA(X15)),"",IF(ISNA(X14),0,X14)+IF(ISNA(X15),0,X15))</f>
        <v/>
      </c>
      <c r="AE14" s="20" t="str">
        <f>IF(AND(ISNA(Y14),ISNA(Y15)),"",IF(ISNA(Y14),0,Y14)+IF(ISNA(Y15),0,Y15))</f>
        <v/>
      </c>
    </row>
    <row r="15" spans="2:32" ht="30" customHeight="1" thickBot="1">
      <c r="B15" s="114"/>
      <c r="C15" s="116"/>
      <c r="D15" s="118"/>
      <c r="E15" s="30"/>
      <c r="F15" s="105"/>
      <c r="G15" s="30"/>
      <c r="H15" s="105"/>
      <c r="I15" s="30"/>
      <c r="J15" s="105"/>
      <c r="K15" s="30"/>
      <c r="L15" s="105"/>
      <c r="M15" s="30"/>
      <c r="N15" s="107"/>
      <c r="O15" s="39"/>
      <c r="P15" s="109"/>
      <c r="Q15" s="35"/>
      <c r="R15" s="75"/>
      <c r="U15" s="20" t="e">
        <f>VLOOKUP(D1&amp;" "&amp;B14,[1]UITSLAGEN!$N$6:$Q$113,4,FALSE)</f>
        <v>#N/A</v>
      </c>
      <c r="V15" s="20" t="e">
        <f>VLOOKUP(F1&amp;" "&amp;B14,[1]UITSLAGEN!$N$6:$Q$113,4,FALSE)</f>
        <v>#N/A</v>
      </c>
      <c r="W15" s="20" t="e">
        <f>VLOOKUP(H1&amp;" "&amp;B14,[1]UITSLAGEN!$N$6:$Q$113,4,FALSE)</f>
        <v>#N/A</v>
      </c>
      <c r="X15" s="20" t="e">
        <f>VLOOKUP(J1&amp;" "&amp;B14,[1]UITSLAGEN!$N$6:$Q$113,4,FALSE)</f>
        <v>#N/A</v>
      </c>
      <c r="Y15" s="20" t="e">
        <f>VLOOKUP(L1&amp;" "&amp;B14,[1]UITSLAGEN!$N$6:$Q$113,4,FALSE)</f>
        <v>#N/A</v>
      </c>
      <c r="Z15" s="20" t="e">
        <f>VLOOKUP(N1&amp;" "&amp;B14,[1]UITSLAGEN!$N$6:$Q$113,4,FALSE)</f>
        <v>#N/A</v>
      </c>
      <c r="AA15" s="20">
        <f>IF(AND(ISNA(U14),ISNA(U15)),0,IF(ISNA(U15),0,-VLOOKUP(D1&amp;" "&amp;B14,[1]UITSLAGEN!$N$6:$S$113,5,FALSE))+IF(ISNA(U14),0,VLOOKUP(B14&amp;" "&amp;D1,[1]UITSLAGEN!$N$6:$S$113,5,FALSE)))</f>
        <v>0</v>
      </c>
      <c r="AB15" s="20">
        <f>IF(AND(ISNA(V14),ISNA(V15)),0,IF(ISNA(V15),0,-VLOOKUP(F1&amp;" "&amp;B14,[1]UITSLAGEN!$N$6:$S$113,5,FALSE))+IF(ISNA(V14),0,VLOOKUP(B14&amp;" "&amp;F1,[1]UITSLAGEN!$N$6:$S$113,5,FALSE)))</f>
        <v>0</v>
      </c>
      <c r="AC15" s="20">
        <f>IF(AND(ISNA(W14),ISNA(W15)),0,IF(ISNA(W15),0,-VLOOKUP(H1&amp;" "&amp;B14,[1]UITSLAGEN!$N$6:$S$113,5,FALSE))+IF(ISNA(W14),0,VLOOKUP(B14&amp;" "&amp;H1,[1]UITSLAGEN!$N$6:$S$113,5,FALSE)))</f>
        <v>0</v>
      </c>
      <c r="AD15" s="20">
        <f>IF(AND(ISNA(X14),ISNA(X15)),0,IF(ISNA(X15),0,-VLOOKUP(J1&amp;" "&amp;B14,[1]UITSLAGEN!$N$6:$S$113,5,FALSE))+IF(ISNA(X14),0,VLOOKUP(B14&amp;" "&amp;J1,[1]UITSLAGEN!$N$6:$S$113,5,FALSE)))</f>
        <v>0</v>
      </c>
      <c r="AE15" s="20">
        <f>IF(AND(ISNA(Y14),ISNA(Y15)),0,IF(ISNA(Y15),0,-VLOOKUP(L1&amp;" "&amp;B14,[1]UITSLAGEN!$N$6:$S$113,5,FALSE))+IF(ISNA(Y14),0,VLOOKUP(B14&amp;" "&amp;L1,[1]UITSLAGEN!$N$6:$S$113,5,FALSE)))</f>
        <v>0</v>
      </c>
    </row>
    <row r="16" spans="2:32" ht="22.15" customHeight="1" thickBot="1">
      <c r="D16" s="20" t="str">
        <f>B19</f>
        <v>3-B1</v>
      </c>
      <c r="F16" s="20" t="str">
        <f>B21</f>
        <v>3-B2</v>
      </c>
      <c r="H16" s="20" t="str">
        <f>B23</f>
        <v>3-B3</v>
      </c>
      <c r="J16" s="20" t="str">
        <f>B25</f>
        <v>3-B4</v>
      </c>
      <c r="L16" s="20" t="str">
        <f>B27</f>
        <v>3-B5</v>
      </c>
      <c r="N16" s="20" t="str">
        <f>B29</f>
        <v>3-B6</v>
      </c>
    </row>
    <row r="17" spans="2:32" ht="30" customHeight="1">
      <c r="B17" s="113" t="s">
        <v>50</v>
      </c>
      <c r="C17" s="135" t="s">
        <v>10</v>
      </c>
      <c r="D17" s="124" t="str">
        <f>+C19</f>
        <v>SV Doorzetters</v>
      </c>
      <c r="E17" s="137"/>
      <c r="F17" s="124" t="str">
        <f>+C21</f>
        <v>AMVJ/Mart. Dolfijnen</v>
      </c>
      <c r="G17" s="137"/>
      <c r="H17" s="124" t="str">
        <f>+C23</f>
        <v>Sp.Stad Sprinkhanen 2</v>
      </c>
      <c r="I17" s="137"/>
      <c r="J17" s="124" t="s">
        <v>149</v>
      </c>
      <c r="K17" s="137"/>
      <c r="L17" s="124" t="s">
        <v>150</v>
      </c>
      <c r="M17" s="125"/>
      <c r="N17" s="124" t="s">
        <v>151</v>
      </c>
      <c r="O17" s="125"/>
      <c r="P17" s="128" t="s">
        <v>2</v>
      </c>
      <c r="Q17" s="129"/>
      <c r="R17" s="129" t="s">
        <v>3</v>
      </c>
    </row>
    <row r="18" spans="2:32" ht="30" customHeight="1" thickBot="1">
      <c r="B18" s="114"/>
      <c r="C18" s="136"/>
      <c r="D18" s="138"/>
      <c r="E18" s="139"/>
      <c r="F18" s="138"/>
      <c r="G18" s="139"/>
      <c r="H18" s="138"/>
      <c r="I18" s="139"/>
      <c r="J18" s="138"/>
      <c r="K18" s="139"/>
      <c r="L18" s="126"/>
      <c r="M18" s="127"/>
      <c r="N18" s="126"/>
      <c r="O18" s="127"/>
      <c r="P18" s="130"/>
      <c r="Q18" s="131"/>
      <c r="R18" s="132"/>
    </row>
    <row r="19" spans="2:32" ht="30" customHeight="1">
      <c r="B19" s="113" t="s">
        <v>97</v>
      </c>
      <c r="C19" s="121" t="str">
        <f>IF(ISNA(VLOOKUP(B19,[1]teams!$B$1:$C$77,2,FALSE)),"",VLOOKUP(B19,[1]teams!$B$1:$C$77,2,FALSE))</f>
        <v>SV Doorzetters</v>
      </c>
      <c r="D19" s="133"/>
      <c r="E19" s="31"/>
      <c r="F19" s="123">
        <v>4</v>
      </c>
      <c r="G19" s="1">
        <v>12</v>
      </c>
      <c r="H19" s="104">
        <v>2</v>
      </c>
      <c r="I19" s="1">
        <v>2</v>
      </c>
      <c r="J19" s="145" t="str">
        <f>AD19</f>
        <v/>
      </c>
      <c r="K19" s="1">
        <f>AD20</f>
        <v>0</v>
      </c>
      <c r="L19" s="104">
        <v>2</v>
      </c>
      <c r="M19" s="1">
        <v>-3</v>
      </c>
      <c r="N19" s="123">
        <v>4</v>
      </c>
      <c r="O19" s="8">
        <v>3</v>
      </c>
      <c r="P19" s="108">
        <f>IF(NOT(ISTEXT(D19)),D19) +IF(NOT(ISTEXT(F19)),F19)+IF(NOT(ISTEXT(H19)),H19) +IF(NOT(ISTEXT(J19)),J19)+IF(NOT(ISTEXT(L19)),L19) +IF(NOT(ISTEXT(N19)),N19)</f>
        <v>12</v>
      </c>
      <c r="Q19" s="32">
        <f>IF(AND(E19="",G19="",I19="",K19="",M19="",O19=""),"",E19+G19+I19+K19+M19+O19)</f>
        <v>14</v>
      </c>
      <c r="R19" s="74">
        <f>IF(T19,"",RANK(S19,S19:S30,0)+T19)</f>
        <v>1</v>
      </c>
      <c r="S19" s="20">
        <f>IF(C19="",-10000,IF(P19="","",-(RANK(P19,P19:P30,0)*1000-Q19)))</f>
        <v>-986</v>
      </c>
      <c r="T19" s="20" t="b">
        <f>IF(C19="",TRUE)</f>
        <v>0</v>
      </c>
      <c r="U19" s="20" t="e">
        <f>VLOOKUP(B19&amp;" "&amp;D16,[1]UITSLAGEN!$N$6:$O$113,2,FALSE)</f>
        <v>#N/A</v>
      </c>
      <c r="V19" s="20">
        <f>VLOOKUP(B19&amp;" "&amp;F16,[1]UITSLAGEN!$N$6:$O$113,2,FALSE)</f>
        <v>4</v>
      </c>
      <c r="W19" s="20">
        <f>VLOOKUP(B19&amp;" "&amp;H16,[1]UITSLAGEN!$N$6:$O$113,2,FALSE)</f>
        <v>4</v>
      </c>
      <c r="X19" s="20" t="e">
        <f>VLOOKUP(B19&amp;" "&amp;J16,[1]UITSLAGEN!$N$6:$O$113,2,FALSE)</f>
        <v>#N/A</v>
      </c>
      <c r="Y19" s="20" t="e">
        <f>VLOOKUP(B19&amp;" "&amp;L16,[1]UITSLAGEN!$N$6:$O$113,2,FALSE)</f>
        <v>#N/A</v>
      </c>
      <c r="Z19" s="20" t="e">
        <f>VLOOKUP(B19&amp;" "&amp;N16,[1]UITSLAGEN!$N$6:$O$113,2,FALSE)</f>
        <v>#N/A</v>
      </c>
      <c r="AA19" s="20" t="str">
        <f t="shared" ref="AA19:AF19" si="1">IF(AND(ISNA(U19),ISNA(U20)),"",IF(ISNA(U19),0,U19)+IF(ISNA(U20),0,U20))</f>
        <v/>
      </c>
      <c r="AB19" s="20">
        <f t="shared" si="1"/>
        <v>6</v>
      </c>
      <c r="AC19" s="20">
        <f t="shared" si="1"/>
        <v>6</v>
      </c>
      <c r="AD19" s="20" t="str">
        <f t="shared" si="1"/>
        <v/>
      </c>
      <c r="AE19" s="20" t="str">
        <f t="shared" si="1"/>
        <v/>
      </c>
      <c r="AF19" s="20" t="str">
        <f t="shared" si="1"/>
        <v/>
      </c>
    </row>
    <row r="20" spans="2:32" ht="30" customHeight="1" thickBot="1">
      <c r="B20" s="114"/>
      <c r="C20" s="122"/>
      <c r="D20" s="134"/>
      <c r="E20" s="33"/>
      <c r="F20" s="123"/>
      <c r="G20" s="34"/>
      <c r="H20" s="120"/>
      <c r="I20" s="23"/>
      <c r="J20" s="144"/>
      <c r="K20" s="23"/>
      <c r="L20" s="120"/>
      <c r="M20" s="23"/>
      <c r="N20" s="69"/>
      <c r="O20" s="24"/>
      <c r="P20" s="109"/>
      <c r="Q20" s="35"/>
      <c r="R20" s="75"/>
      <c r="U20" s="20" t="e">
        <f>VLOOKUP(D16&amp;" "&amp;B19,[1]UITSLAGEN!$N$6:$Q$113,4,FALSE)</f>
        <v>#N/A</v>
      </c>
      <c r="V20" s="20">
        <f>VLOOKUP(F16&amp;" "&amp;B19,[1]UITSLAGEN!$N$6:$Q$113,4,FALSE)</f>
        <v>2</v>
      </c>
      <c r="W20" s="20">
        <f>VLOOKUP(H16&amp;" "&amp;B19,[1]UITSLAGEN!$N$6:$Q$113,4,FALSE)</f>
        <v>2</v>
      </c>
      <c r="X20" s="20" t="e">
        <f>VLOOKUP(J16&amp;" "&amp;B19,[1]UITSLAGEN!$N$6:$Q$113,4,FALSE)</f>
        <v>#N/A</v>
      </c>
      <c r="Y20" s="20" t="e">
        <f>VLOOKUP(L16&amp;" "&amp;B19,[1]UITSLAGEN!$N$6:$Q$113,4,FALSE)</f>
        <v>#N/A</v>
      </c>
      <c r="Z20" s="20" t="e">
        <f>VLOOKUP(N16&amp;" "&amp;B19,[1]UITSLAGEN!$N$6:$Q$113,4,FALSE)</f>
        <v>#N/A</v>
      </c>
      <c r="AB20" s="20">
        <f>IF(AND(ISNA(V19),ISNA(V20)),0,IF(ISNA(V20),0,-VLOOKUP(F16&amp;" "&amp;B19,[1]UITSLAGEN!$N$6:$S$113,5,FALSE))+IF(ISNA(V19),0,VLOOKUP(B19&amp;" "&amp;F16,[1]UITSLAGEN!$N$6:$S$113,5,FALSE)))</f>
        <v>9</v>
      </c>
      <c r="AC20" s="20">
        <f>IF(AND(ISNA(W19),ISNA(W20)),0,IF(ISNA(W20),0,-VLOOKUP(H16&amp;" "&amp;B19,[1]UITSLAGEN!$N$6:$S$113,5,FALSE))+IF(ISNA(W19),0,VLOOKUP(B19&amp;" "&amp;H16,[1]UITSLAGEN!$N$6:$S$113,5,FALSE)))</f>
        <v>5</v>
      </c>
      <c r="AD20" s="20">
        <f>IF(AND(ISNA(X19),ISNA(X20)),0,IF(ISNA(X20),0,-VLOOKUP(J16&amp;" "&amp;B19,[1]UITSLAGEN!$N$6:$S$113,5,FALSE))+IF(ISNA(X19),0,VLOOKUP(B19&amp;" "&amp;J16,[1]UITSLAGEN!$N$6:$S$113,5,FALSE)))</f>
        <v>0</v>
      </c>
      <c r="AE20" s="20">
        <f>IF(AND(ISNA(Y19),ISNA(Y20)),0,IF(ISNA(Y20),0,-VLOOKUP(L16&amp;" "&amp;B19,[1]UITSLAGEN!$N$6:$S$113,5,FALSE))+IF(ISNA(Y19),0,VLOOKUP(B19&amp;" "&amp;L16,[1]UITSLAGEN!$N$6:$S$113,5,FALSE)))</f>
        <v>0</v>
      </c>
      <c r="AF20" s="20">
        <f>IF(AND(ISNA(Z19),ISNA(Z20)),0,IF(ISNA(Z20),0,-VLOOKUP(N16&amp;" "&amp;B19,[1]UITSLAGEN!$N$6:$S$113,5,FALSE))+IF(ISNA(Z19),0,VLOOKUP(B19&amp;" "&amp;N16,[1]UITSLAGEN!$N$6:$S$113,5,FALSE)))</f>
        <v>0</v>
      </c>
    </row>
    <row r="21" spans="2:32" ht="30" customHeight="1">
      <c r="B21" s="113" t="s">
        <v>98</v>
      </c>
      <c r="C21" s="121" t="str">
        <f>IF(ISNA(VLOOKUP(B21,[1]teams!$B$1:$C$77,2,FALSE)),"",VLOOKUP(B21,[1]teams!$B$1:$C$77,2,FALSE))</f>
        <v>AMVJ/Mart. Dolfijnen</v>
      </c>
      <c r="D21" s="117">
        <v>0</v>
      </c>
      <c r="E21" s="1">
        <v>-12</v>
      </c>
      <c r="F21" s="110"/>
      <c r="G21" s="36"/>
      <c r="H21" s="104">
        <f>AC21</f>
        <v>4</v>
      </c>
      <c r="I21" s="3">
        <v>2</v>
      </c>
      <c r="J21" s="104">
        <v>2</v>
      </c>
      <c r="K21" s="11">
        <v>3</v>
      </c>
      <c r="L21" s="143" t="str">
        <f>AE21</f>
        <v/>
      </c>
      <c r="M21" s="3">
        <f>AE22</f>
        <v>0</v>
      </c>
      <c r="N21" s="123">
        <v>0</v>
      </c>
      <c r="O21" s="5">
        <v>-4</v>
      </c>
      <c r="P21" s="108">
        <f>IF(NOT(ISTEXT(D21)),D21) +IF(NOT(ISTEXT(F21)),F21)+IF(NOT(ISTEXT(H21)),H21) +IF(NOT(ISTEXT(J21)),J21)+IF(NOT(ISTEXT(L21)),L21) +IF(NOT(ISTEXT(N21)),N21)</f>
        <v>6</v>
      </c>
      <c r="Q21" s="32">
        <f>IF(AND(E21="",G21="",I21="",K21="",M21="",O21=""),"",E21+G21+I21+K21+M21+O21)</f>
        <v>-11</v>
      </c>
      <c r="R21" s="74">
        <f>IF(T21,"",RANK(S21,S19:S30,0)+T21)</f>
        <v>3</v>
      </c>
      <c r="S21" s="20">
        <f>IF(C21="",-10000,IF(P21="","",-(RANK(P21,P19:P30,0)*1000-Q21)))</f>
        <v>-2011</v>
      </c>
      <c r="T21" s="20" t="b">
        <f>IF(C21="",TRUE)</f>
        <v>0</v>
      </c>
      <c r="U21" s="20">
        <f>VLOOKUP(B21&amp;" "&amp;D16,[1]UITSLAGEN!$N$6:$O$113,2,FALSE)</f>
        <v>2</v>
      </c>
      <c r="V21" s="20" t="e">
        <f>VLOOKUP(B21&amp;" "&amp;F16,[1]UITSLAGEN!$N$6:$O$113,2,FALSE)</f>
        <v>#N/A</v>
      </c>
      <c r="W21" s="20">
        <f>VLOOKUP(B21&amp;" "&amp;H16,[1]UITSLAGEN!$N$6:$O$113,2,FALSE)</f>
        <v>4</v>
      </c>
      <c r="X21" s="20" t="e">
        <f>VLOOKUP(B21&amp;" "&amp;J16,[1]UITSLAGEN!$N$6:$O$113,2,FALSE)</f>
        <v>#N/A</v>
      </c>
      <c r="Y21" s="20" t="e">
        <f>VLOOKUP(B21&amp;" "&amp;L16,[1]UITSLAGEN!$N$6:$O$113,2,FALSE)</f>
        <v>#N/A</v>
      </c>
      <c r="Z21" s="20" t="e">
        <f>VLOOKUP(B21&amp;" "&amp;N16,[1]UITSLAGEN!$N$6:$O$113,2,FALSE)</f>
        <v>#N/A</v>
      </c>
      <c r="AA21" s="20">
        <f>IF(AND(ISNA(U21),ISNA(U22)),"",IF(ISNA(U21),0,U21)+IF(ISNA(U22),0,U22))</f>
        <v>2</v>
      </c>
      <c r="AC21" s="20">
        <f>IF(AND(ISNA(W21),ISNA(W22)),"",IF(ISNA(W21),0,W21)+IF(ISNA(W22),0,W22))</f>
        <v>4</v>
      </c>
      <c r="AD21" s="20" t="str">
        <f>IF(AND(ISNA(X21),ISNA(X22)),"",IF(ISNA(X21),0,X21)+IF(ISNA(X22),0,X22))</f>
        <v/>
      </c>
      <c r="AE21" s="20" t="str">
        <f>IF(AND(ISNA(Y21),ISNA(Y22)),"",IF(ISNA(Y21),0,Y21)+IF(ISNA(Y22),0,Y22))</f>
        <v/>
      </c>
      <c r="AF21" s="20" t="str">
        <f>IF(AND(ISNA(Z21),ISNA(Z22)),"",IF(ISNA(Z21),0,Z21)+IF(ISNA(Z22),0,Z22))</f>
        <v/>
      </c>
    </row>
    <row r="22" spans="2:32" ht="30" customHeight="1" thickBot="1">
      <c r="B22" s="114"/>
      <c r="C22" s="122"/>
      <c r="D22" s="83"/>
      <c r="E22" s="23"/>
      <c r="F22" s="111"/>
      <c r="G22" s="33"/>
      <c r="H22" s="104"/>
      <c r="I22" s="34"/>
      <c r="J22" s="120"/>
      <c r="K22" s="26"/>
      <c r="L22" s="144"/>
      <c r="M22" s="23"/>
      <c r="N22" s="69"/>
      <c r="O22" s="24"/>
      <c r="P22" s="109"/>
      <c r="Q22" s="35"/>
      <c r="R22" s="75"/>
      <c r="U22" s="20">
        <f>VLOOKUP(D16&amp;" "&amp;B21,[1]UITSLAGEN!$N$6:$Q$113,4,FALSE)</f>
        <v>0</v>
      </c>
      <c r="V22" s="20" t="e">
        <f>VLOOKUP(F16&amp;" "&amp;B21,[1]UITSLAGEN!$N$6:$Q$113,4,FALSE)</f>
        <v>#N/A</v>
      </c>
      <c r="W22" s="20">
        <f>VLOOKUP(H16&amp;" "&amp;B21,[1]UITSLAGEN!$N$6:$Q$113,4,FALSE)</f>
        <v>0</v>
      </c>
      <c r="X22" s="20" t="e">
        <f>VLOOKUP(J16&amp;" "&amp;B21,[1]UITSLAGEN!$N$6:$Q$113,4,FALSE)</f>
        <v>#N/A</v>
      </c>
      <c r="Y22" s="20" t="e">
        <f>VLOOKUP(L16&amp;" "&amp;B21,[1]UITSLAGEN!$N$6:$Q$113,4,FALSE)</f>
        <v>#N/A</v>
      </c>
      <c r="Z22" s="20" t="e">
        <f>VLOOKUP(N16&amp;" "&amp;B21,[1]UITSLAGEN!$N$6:$Q$113,4,FALSE)</f>
        <v>#N/A</v>
      </c>
      <c r="AA22" s="20">
        <f>IF(AND(ISNA(U21),ISNA(U22)),0,IF(ISNA(U22),0,-VLOOKUP(D16&amp;" "&amp;B21,[1]UITSLAGEN!$N$6:$S$113,5,FALSE))+IF(ISNA(U21),0,VLOOKUP(B21&amp;" "&amp;D16,[1]UITSLAGEN!$N$6:$S$113,5,FALSE)))</f>
        <v>-9</v>
      </c>
      <c r="AC22" s="20">
        <f>IF(AND(ISNA(W21),ISNA(W22)),0,IF(ISNA(W22),0,-VLOOKUP(H16&amp;" "&amp;B21,[1]UITSLAGEN!$N$6:$S$113,5,FALSE))+IF(ISNA(W21),0,VLOOKUP(B21&amp;" "&amp;H16,[1]UITSLAGEN!$N$6:$S$113,5,FALSE)))</f>
        <v>-2</v>
      </c>
      <c r="AD22" s="20">
        <f>IF(AND(ISNA(X21),ISNA(X22)),0,IF(ISNA(X22),0,-VLOOKUP(J16&amp;" "&amp;B21,[1]UITSLAGEN!$N$6:$S$113,5,FALSE))+IF(ISNA(X21),0,VLOOKUP(B21&amp;" "&amp;J16,[1]UITSLAGEN!$N$6:$S$113,5,FALSE)))</f>
        <v>0</v>
      </c>
      <c r="AE22" s="20">
        <f>IF(AND(ISNA(Y21),ISNA(Y22)),0,IF(ISNA(Y22),0,-VLOOKUP(L16&amp;" "&amp;B21,[1]UITSLAGEN!$N$6:$S$113,5,FALSE))+IF(ISNA(Y21),0,VLOOKUP(B21&amp;" "&amp;L16,[1]UITSLAGEN!$N$6:$S$113,5,FALSE)))</f>
        <v>0</v>
      </c>
      <c r="AF22" s="20">
        <f>IF(AND(ISNA(Z21),ISNA(Z22)),0,IF(ISNA(Z22),0,-VLOOKUP(N16&amp;" "&amp;B21,[1]UITSLAGEN!$N$6:$S$113,5,FALSE))+IF(ISNA(Z21),0,VLOOKUP(B21&amp;" "&amp;N16,[1]UITSLAGEN!$N$6:$S$113,5,FALSE)))</f>
        <v>0</v>
      </c>
    </row>
    <row r="23" spans="2:32" ht="30" customHeight="1">
      <c r="B23" s="113" t="s">
        <v>99</v>
      </c>
      <c r="C23" s="121" t="str">
        <f>IF(ISNA(VLOOKUP(B23,[1]teams!$B$1:$C$77,2,FALSE)),"",VLOOKUP(B23,[1]teams!$B$1:$C$77,2,FALSE))</f>
        <v>Sp.Stad Sprinkhanen 2</v>
      </c>
      <c r="D23" s="117">
        <f>AA23</f>
        <v>2</v>
      </c>
      <c r="E23" s="4">
        <v>-2</v>
      </c>
      <c r="F23" s="104">
        <v>0</v>
      </c>
      <c r="G23" s="3">
        <v>-2</v>
      </c>
      <c r="H23" s="110"/>
      <c r="I23" s="36"/>
      <c r="J23" s="119">
        <v>0</v>
      </c>
      <c r="K23" s="3">
        <v>-3</v>
      </c>
      <c r="L23" s="119">
        <v>4</v>
      </c>
      <c r="M23" s="3">
        <v>4</v>
      </c>
      <c r="N23" s="141" t="str">
        <f>AF23</f>
        <v/>
      </c>
      <c r="O23" s="5">
        <f>AF24</f>
        <v>0</v>
      </c>
      <c r="P23" s="108">
        <f>IF(NOT(ISTEXT(D23)),D23) +IF(NOT(ISTEXT(F23)),F23)+IF(NOT(ISTEXT(H23)),H23) +IF(NOT(ISTEXT(J23)),J23)+IF(NOT(ISTEXT(L23)),L23) +IF(NOT(ISTEXT(N23)),N23)</f>
        <v>6</v>
      </c>
      <c r="Q23" s="32">
        <f>IF(AND(E23="",G23="",I23="",K23="",M23="",O23=""),"",E23+G23+I23+K23+M23+O23)</f>
        <v>-3</v>
      </c>
      <c r="R23" s="74">
        <f>IF(T23,"",RANK(S23,S19:S30,0)+T23)</f>
        <v>2</v>
      </c>
      <c r="S23" s="20">
        <f>IF(C23="",-10000,IF(P23="","",-(RANK(P23,P19:P30,0)*1000-Q23)))</f>
        <v>-2003</v>
      </c>
      <c r="T23" s="20" t="b">
        <f>IF(C23="",TRUE)</f>
        <v>0</v>
      </c>
      <c r="U23" s="20">
        <f>VLOOKUP(B23&amp;" "&amp;D16,[1]UITSLAGEN!$N$6:$O$113,2,FALSE)</f>
        <v>2</v>
      </c>
      <c r="V23" s="20">
        <f>VLOOKUP(B23&amp;" "&amp;F16,[1]UITSLAGEN!$N$6:$O$113,2,FALSE)</f>
        <v>4</v>
      </c>
      <c r="W23" s="20" t="e">
        <f>VLOOKUP(B23&amp;" "&amp;H16,[1]UITSLAGEN!$N$6:$O$113,2,FALSE)</f>
        <v>#N/A</v>
      </c>
      <c r="X23" s="20" t="e">
        <f>VLOOKUP(B23&amp;" "&amp;J16,[1]UITSLAGEN!$N$6:$O$113,2,FALSE)</f>
        <v>#N/A</v>
      </c>
      <c r="Y23" s="20" t="e">
        <f>VLOOKUP(B23&amp;" "&amp;L16,[1]UITSLAGEN!$N$6:$O$113,2,FALSE)</f>
        <v>#N/A</v>
      </c>
      <c r="Z23" s="20" t="e">
        <f>VLOOKUP(B23&amp;" "&amp;N16,[1]UITSLAGEN!$N$6:$O$113,2,FALSE)</f>
        <v>#N/A</v>
      </c>
      <c r="AA23" s="20">
        <f>IF(AND(ISNA(U23),ISNA(U24)),"",IF(ISNA(U23),0,U23)+IF(ISNA(U24),0,U24))</f>
        <v>2</v>
      </c>
      <c r="AB23" s="20">
        <f>IF(AND(ISNA(V23),ISNA(V24)),"",IF(ISNA(V23),0,V23)+IF(ISNA(V24),0,V24))</f>
        <v>4</v>
      </c>
      <c r="AD23" s="20" t="str">
        <f>IF(AND(ISNA(X23),ISNA(X24)),"",IF(ISNA(X23),0,X23)+IF(ISNA(X24),0,X24))</f>
        <v/>
      </c>
      <c r="AE23" s="20" t="str">
        <f>IF(AND(ISNA(Y23),ISNA(Y24)),"",IF(ISNA(Y23),0,Y23)+IF(ISNA(Y24),0,Y24))</f>
        <v/>
      </c>
      <c r="AF23" s="20" t="str">
        <f>IF(AND(ISNA(Z23),ISNA(Z24)),"",IF(ISNA(Z23),0,Z23)+IF(ISNA(Z24),0,Z24))</f>
        <v/>
      </c>
    </row>
    <row r="24" spans="2:32" ht="30" customHeight="1" thickBot="1">
      <c r="B24" s="114"/>
      <c r="C24" s="122"/>
      <c r="D24" s="83"/>
      <c r="E24" s="23"/>
      <c r="F24" s="120"/>
      <c r="G24" s="23"/>
      <c r="H24" s="111"/>
      <c r="I24" s="33"/>
      <c r="J24" s="120"/>
      <c r="K24" s="23"/>
      <c r="L24" s="120"/>
      <c r="M24" s="23"/>
      <c r="N24" s="142"/>
      <c r="O24" s="24"/>
      <c r="P24" s="109"/>
      <c r="Q24" s="37"/>
      <c r="R24" s="75"/>
      <c r="U24" s="20">
        <f>VLOOKUP(D16&amp;" "&amp;B23,[1]UITSLAGEN!$N$6:$Q$113,4,FALSE)</f>
        <v>0</v>
      </c>
      <c r="V24" s="20">
        <f>VLOOKUP(F16&amp;" "&amp;B23,[1]UITSLAGEN!$N$6:$Q$113,4,FALSE)</f>
        <v>0</v>
      </c>
      <c r="W24" s="20" t="e">
        <f>VLOOKUP(H16&amp;" "&amp;B23,[1]UITSLAGEN!$N$6:$Q$113,4,FALSE)</f>
        <v>#N/A</v>
      </c>
      <c r="X24" s="20" t="e">
        <f>VLOOKUP(J16&amp;" "&amp;B23,[1]UITSLAGEN!$N$6:$Q$113,4,FALSE)</f>
        <v>#N/A</v>
      </c>
      <c r="Y24" s="20" t="e">
        <f>VLOOKUP(L16&amp;" "&amp;B23,[1]UITSLAGEN!$N$6:$Q$113,4,FALSE)</f>
        <v>#N/A</v>
      </c>
      <c r="Z24" s="20" t="e">
        <f>VLOOKUP(N16&amp;" "&amp;B23,[1]UITSLAGEN!$N$6:$Q$113,4,FALSE)</f>
        <v>#N/A</v>
      </c>
      <c r="AA24" s="20">
        <f>IF(AND(ISNA(U23),ISNA(U24)),0,IF(ISNA(U24),0,-VLOOKUP(D16&amp;" "&amp;B23,[1]UITSLAGEN!$N$6:$S$113,5,FALSE))+IF(ISNA(U23),0,VLOOKUP(B23&amp;" "&amp;D16,[1]UITSLAGEN!$N$6:$S$113,5,FALSE)))</f>
        <v>-5</v>
      </c>
      <c r="AB24" s="20">
        <f>IF(AND(ISNA(V23),ISNA(V24)),0,IF(ISNA(V24),0,-VLOOKUP(F16&amp;" "&amp;B23,[1]UITSLAGEN!$N$6:$S$113,5,FALSE))+IF(ISNA(V23),0,VLOOKUP(B23&amp;" "&amp;F16,[1]UITSLAGEN!$N$6:$S$113,5,FALSE)))</f>
        <v>2</v>
      </c>
      <c r="AD24" s="20">
        <f>IF(AND(ISNA(X23),ISNA(X24)),0,IF(ISNA(X24),0,-VLOOKUP(J16&amp;" "&amp;B23,[1]UITSLAGEN!$N$6:$S$113,5,FALSE))+IF(ISNA(X23),0,VLOOKUP(B23&amp;" "&amp;J16,[1]UITSLAGEN!$N$6:$S$113,5,FALSE)))</f>
        <v>0</v>
      </c>
      <c r="AE24" s="20">
        <f>IF(AND(ISNA(Y23),ISNA(Y24)),0,IF(ISNA(Y24),0,-VLOOKUP(L16&amp;" "&amp;B23,[1]UITSLAGEN!$N$6:$S$113,5,FALSE))+IF(ISNA(Y23),0,VLOOKUP(B23&amp;" "&amp;L16,[1]UITSLAGEN!$N$6:$S$113,5,FALSE)))</f>
        <v>0</v>
      </c>
      <c r="AF24" s="20">
        <f>IF(AND(ISNA(Z23),ISNA(Z24)),0,IF(ISNA(Z24),0,-VLOOKUP(N16&amp;" "&amp;B23,[1]UITSLAGEN!$N$6:$S$113,5,FALSE))+IF(ISNA(Z23),0,VLOOKUP(B23&amp;" "&amp;N16,[1]UITSLAGEN!$N$6:$S$113,5,FALSE)))</f>
        <v>0</v>
      </c>
    </row>
    <row r="25" spans="2:32" ht="30" customHeight="1">
      <c r="B25" s="113" t="s">
        <v>100</v>
      </c>
      <c r="C25" s="121" t="str">
        <f>IF(ISNA(VLOOKUP(B25,[1]teams!$B$1:$C$77,2,FALSE)),"",VLOOKUP(B25,[1]teams!$B$1:$C$77,2,FALSE))</f>
        <v/>
      </c>
      <c r="D25" s="82" t="str">
        <f>AA25</f>
        <v/>
      </c>
      <c r="E25" s="3">
        <f>AA26</f>
        <v>0</v>
      </c>
      <c r="F25" s="119" t="str">
        <f>AB25</f>
        <v/>
      </c>
      <c r="G25" s="3">
        <f>AB26</f>
        <v>0</v>
      </c>
      <c r="H25" s="119" t="str">
        <f>AC25</f>
        <v/>
      </c>
      <c r="I25" s="3">
        <f>AC26</f>
        <v>0</v>
      </c>
      <c r="J25" s="110"/>
      <c r="K25" s="36"/>
      <c r="L25" s="112" t="str">
        <f>AE25</f>
        <v/>
      </c>
      <c r="M25" s="3">
        <f>AE26</f>
        <v>0</v>
      </c>
      <c r="N25" s="119" t="str">
        <f>AF25</f>
        <v/>
      </c>
      <c r="O25" s="5">
        <f>AF26</f>
        <v>0</v>
      </c>
      <c r="P25" s="108">
        <f>IF(NOT(ISTEXT(D25)),D25) +IF(NOT(ISTEXT(F25)),F25)+IF(NOT(ISTEXT(H25)),H25) +IF(NOT(ISTEXT(J25)),J25)+IF(NOT(ISTEXT(L25)),L25) +IF(NOT(ISTEXT(N25)),N25)</f>
        <v>0</v>
      </c>
      <c r="Q25" s="32">
        <f>IF(AND(E25="",G25="",I25="",K25="",M25="",O25=""),"",E25+G25+I25+K25+M25+O25)</f>
        <v>0</v>
      </c>
      <c r="R25" s="74" t="str">
        <f>IF(T25,"",RANK(S25,S19:S30,0)+T25)</f>
        <v/>
      </c>
      <c r="S25" s="20">
        <f>IF(C25="",-10000,IF(P25="","",-(RANK(P25,P19:P30,0)*1000-Q25)))</f>
        <v>-10000</v>
      </c>
      <c r="T25" s="20" t="b">
        <f>IF(C25="",TRUE)</f>
        <v>1</v>
      </c>
      <c r="U25" s="20" t="e">
        <f>VLOOKUP(B25&amp;" "&amp;D16,[1]UITSLAGEN!$N$6:$O$113,2,FALSE)</f>
        <v>#N/A</v>
      </c>
      <c r="V25" s="20" t="e">
        <f>VLOOKUP(B25&amp;" "&amp;F16,[1]UITSLAGEN!$N$6:$O$113,2,FALSE)</f>
        <v>#N/A</v>
      </c>
      <c r="W25" s="20" t="e">
        <f>VLOOKUP(B25&amp;" "&amp;H16,[1]UITSLAGEN!$N$6:$O$113,2,FALSE)</f>
        <v>#N/A</v>
      </c>
      <c r="X25" s="20" t="e">
        <f>VLOOKUP(B25&amp;" "&amp;J16,[1]UITSLAGEN!$N$6:$O$113,2,FALSE)</f>
        <v>#N/A</v>
      </c>
      <c r="Y25" s="20" t="e">
        <f>VLOOKUP(B25&amp;" "&amp;L16,[1]UITSLAGEN!$N$6:$O$113,2,FALSE)</f>
        <v>#N/A</v>
      </c>
      <c r="Z25" s="20" t="e">
        <f>VLOOKUP(B25&amp;" "&amp;N16,[1]UITSLAGEN!$N$6:$O$113,2,FALSE)</f>
        <v>#N/A</v>
      </c>
      <c r="AA25" s="20" t="str">
        <f>IF(AND(ISNA(U25),ISNA(U26)),"",IF(ISNA(U25),0,U25)+IF(ISNA(U26),0,U26))</f>
        <v/>
      </c>
      <c r="AB25" s="20" t="str">
        <f>IF(AND(ISNA(V25),ISNA(V26)),"",IF(ISNA(V25),0,V25)+IF(ISNA(V26),0,V26))</f>
        <v/>
      </c>
      <c r="AC25" s="20" t="str">
        <f>IF(AND(ISNA(W25),ISNA(W26)),"",IF(ISNA(W25),0,W25)+IF(ISNA(W26),0,W26))</f>
        <v/>
      </c>
      <c r="AE25" s="20" t="str">
        <f>IF(AND(ISNA(Y25),ISNA(Y26)),"",IF(ISNA(Y25),0,Y25)+IF(ISNA(Y26),0,Y26))</f>
        <v/>
      </c>
      <c r="AF25" s="20" t="str">
        <f>IF(AND(ISNA(Z25),ISNA(Z26)),"",IF(ISNA(Z25),0,Z25)+IF(ISNA(Z26),0,Z26))</f>
        <v/>
      </c>
    </row>
    <row r="26" spans="2:32" ht="30" customHeight="1" thickBot="1">
      <c r="B26" s="114"/>
      <c r="C26" s="122"/>
      <c r="D26" s="83"/>
      <c r="E26" s="23"/>
      <c r="F26" s="120"/>
      <c r="G26" s="23"/>
      <c r="H26" s="120"/>
      <c r="I26" s="23"/>
      <c r="J26" s="111"/>
      <c r="K26" s="33"/>
      <c r="L26" s="69"/>
      <c r="M26" s="23"/>
      <c r="N26" s="120"/>
      <c r="O26" s="24"/>
      <c r="P26" s="109"/>
      <c r="Q26" s="35"/>
      <c r="R26" s="75"/>
      <c r="U26" s="20" t="e">
        <f>VLOOKUP(D16&amp;" "&amp;B25,[1]UITSLAGEN!$N$6:$Q$113,4,FALSE)</f>
        <v>#N/A</v>
      </c>
      <c r="V26" s="20" t="e">
        <f>VLOOKUP(F16&amp;" "&amp;B25,[1]UITSLAGEN!$N$6:$Q$113,4,FALSE)</f>
        <v>#N/A</v>
      </c>
      <c r="W26" s="20" t="e">
        <f>VLOOKUP(H16&amp;" "&amp;B25,[1]UITSLAGEN!$N$6:$Q$113,4,FALSE)</f>
        <v>#N/A</v>
      </c>
      <c r="X26" s="20" t="e">
        <f>VLOOKUP(J16&amp;" "&amp;B25,[1]UITSLAGEN!$N$6:$Q$113,4,FALSE)</f>
        <v>#N/A</v>
      </c>
      <c r="Y26" s="20" t="e">
        <f>VLOOKUP(L16&amp;" "&amp;B25,[1]UITSLAGEN!$N$6:$Q$113,4,FALSE)</f>
        <v>#N/A</v>
      </c>
      <c r="Z26" s="20" t="e">
        <f>VLOOKUP(N16&amp;" "&amp;B25,[1]UITSLAGEN!$N$6:$Q$113,4,FALSE)</f>
        <v>#N/A</v>
      </c>
      <c r="AA26" s="20">
        <f>IF(AND(ISNA(U25),ISNA(U26)),0,IF(ISNA(U26),0,-VLOOKUP(D16&amp;" "&amp;B25,[1]UITSLAGEN!$N$6:$S$113,5,FALSE))+IF(ISNA(U25),0,VLOOKUP(B25&amp;" "&amp;D16,[1]UITSLAGEN!$N$6:$S$113,5,FALSE)))</f>
        <v>0</v>
      </c>
      <c r="AB26" s="20">
        <f>IF(AND(ISNA(V25),ISNA(V26)),0,IF(ISNA(V26),0,-VLOOKUP(F16&amp;" "&amp;B25,[1]UITSLAGEN!$N$6:$S$113,5,FALSE))+IF(ISNA(V25),0,VLOOKUP(B25&amp;" "&amp;F16,[1]UITSLAGEN!$N$6:$S$113,5,FALSE)))</f>
        <v>0</v>
      </c>
      <c r="AC26" s="20">
        <f>IF(AND(ISNA(W25),ISNA(W26)),0,IF(ISNA(W26),0,-VLOOKUP(H16&amp;" "&amp;B25,[1]UITSLAGEN!$N$6:$S$113,5,FALSE))+IF(ISNA(W25),0,VLOOKUP(B25&amp;" "&amp;H16,[1]UITSLAGEN!$N$6:$S$113,5,FALSE)))</f>
        <v>0</v>
      </c>
      <c r="AE26" s="20">
        <f>IF(AND(ISNA(Y25),ISNA(Y26)),0,IF(ISNA(Y26),0,-VLOOKUP(L16&amp;" "&amp;B25,[1]UITSLAGEN!$N$6:$S$113,5,FALSE))+IF(ISNA(Y25),0,VLOOKUP(B25&amp;" "&amp;L16,[1]UITSLAGEN!$N$6:$S$113,5,FALSE)))</f>
        <v>0</v>
      </c>
      <c r="AF26" s="20">
        <f>IF(AND(ISNA(Z25),ISNA(Z26)),0,IF(ISNA(Z26),0,-VLOOKUP(N16&amp;" "&amp;B25,[1]UITSLAGEN!$N$6:$S$113,5,FALSE))+IF(ISNA(Z25),0,VLOOKUP(B25&amp;" "&amp;N16,[1]UITSLAGEN!$N$6:$S$113,5,FALSE)))</f>
        <v>0</v>
      </c>
    </row>
    <row r="27" spans="2:32" ht="30" customHeight="1">
      <c r="B27" s="113" t="s">
        <v>101</v>
      </c>
      <c r="C27" s="121" t="str">
        <f>IF(ISNA(VLOOKUP(B27,[1]teams!$B$1:$C$77,2,FALSE)),"",VLOOKUP(B27,[1]teams!$B$1:$C$77,2,FALSE))</f>
        <v/>
      </c>
      <c r="D27" s="82" t="str">
        <f>AA27</f>
        <v/>
      </c>
      <c r="E27" s="3">
        <f>AA28</f>
        <v>0</v>
      </c>
      <c r="F27" s="119" t="str">
        <f>AB27</f>
        <v/>
      </c>
      <c r="G27" s="3">
        <f>AB28</f>
        <v>0</v>
      </c>
      <c r="H27" s="119" t="str">
        <f>AC27</f>
        <v/>
      </c>
      <c r="I27" s="3">
        <f>AC28</f>
        <v>0</v>
      </c>
      <c r="J27" s="119" t="str">
        <f>AD27</f>
        <v/>
      </c>
      <c r="K27" s="3">
        <f>AD28</f>
        <v>0</v>
      </c>
      <c r="L27" s="110"/>
      <c r="M27" s="36"/>
      <c r="N27" s="112" t="str">
        <f>AF27</f>
        <v/>
      </c>
      <c r="O27" s="5">
        <f>AF28</f>
        <v>0</v>
      </c>
      <c r="P27" s="108">
        <f>IF(NOT(ISTEXT(D27)),D27) +IF(NOT(ISTEXT(F27)),F27)+IF(NOT(ISTEXT(H27)),H27) +IF(NOT(ISTEXT(J27)),J27)+IF(NOT(ISTEXT(L27)),L27) +IF(NOT(ISTEXT(N27)),N27)</f>
        <v>0</v>
      </c>
      <c r="Q27" s="32">
        <f>IF(AND(E27="",G27="",I27="",K27="",M27="",O27=""),"",E27+G27+I27+K27+M27+O27)</f>
        <v>0</v>
      </c>
      <c r="R27" s="74" t="str">
        <f>IF(T27,"",RANK(S27,S19:S30,0)+T27)</f>
        <v/>
      </c>
      <c r="S27" s="20">
        <f>IF(C27="",-10000,IF(P27="","",-(RANK(P27,P19:P30,0)*1000-Q27)))</f>
        <v>-10000</v>
      </c>
      <c r="T27" s="20" t="b">
        <f>IF(C27="",TRUE)</f>
        <v>1</v>
      </c>
      <c r="U27" s="20" t="e">
        <f>VLOOKUP(B27&amp;" "&amp;D16,[1]UITSLAGEN!$N$6:$O$113,2,FALSE)</f>
        <v>#N/A</v>
      </c>
      <c r="V27" s="20" t="e">
        <f>VLOOKUP(B27&amp;" "&amp;F16,[1]UITSLAGEN!$N$6:$O$113,2,FALSE)</f>
        <v>#N/A</v>
      </c>
      <c r="W27" s="20" t="e">
        <f>VLOOKUP(B27&amp;" "&amp;H16,[1]UITSLAGEN!$N$6:$O$113,2,FALSE)</f>
        <v>#N/A</v>
      </c>
      <c r="X27" s="20" t="e">
        <f>VLOOKUP(B27&amp;" "&amp;J16,[1]UITSLAGEN!$N$6:$O$113,2,FALSE)</f>
        <v>#N/A</v>
      </c>
      <c r="Y27" s="20" t="e">
        <f>VLOOKUP(B27&amp;" "&amp;L16,[1]UITSLAGEN!$N$6:$O$113,2,FALSE)</f>
        <v>#N/A</v>
      </c>
      <c r="Z27" s="20" t="e">
        <f>VLOOKUP(B27&amp;" "&amp;N16,[1]UITSLAGEN!$N$6:$O$113,2,FALSE)</f>
        <v>#N/A</v>
      </c>
      <c r="AA27" s="20" t="str">
        <f>IF(AND(ISNA(U27),ISNA(U28)),"",IF(ISNA(U27),0,U27)+IF(ISNA(U28),0,U28))</f>
        <v/>
      </c>
      <c r="AB27" s="20" t="str">
        <f>IF(AND(ISNA(V27),ISNA(V28)),"",IF(ISNA(V27),0,V27)+IF(ISNA(V28),0,V28))</f>
        <v/>
      </c>
      <c r="AC27" s="20" t="str">
        <f>IF(AND(ISNA(W27),ISNA(W28)),"",IF(ISNA(W27),0,W27)+IF(ISNA(W28),0,W28))</f>
        <v/>
      </c>
      <c r="AD27" s="20" t="str">
        <f>IF(AND(ISNA(X27),ISNA(X28)),"",IF(ISNA(X27),0,X27)+IF(ISNA(X28),0,X28))</f>
        <v/>
      </c>
      <c r="AF27" s="20" t="str">
        <f>IF(AND(ISNA(Z27),ISNA(Z28)),"",IF(ISNA(Z27),0,Z27)+IF(ISNA(Z28),0,Z28))</f>
        <v/>
      </c>
    </row>
    <row r="28" spans="2:32" ht="30" customHeight="1" thickBot="1">
      <c r="B28" s="114"/>
      <c r="C28" s="122"/>
      <c r="D28" s="83"/>
      <c r="E28" s="23"/>
      <c r="F28" s="120"/>
      <c r="G28" s="23"/>
      <c r="H28" s="120"/>
      <c r="I28" s="23"/>
      <c r="J28" s="120"/>
      <c r="K28" s="23"/>
      <c r="L28" s="111"/>
      <c r="M28" s="33"/>
      <c r="N28" s="69"/>
      <c r="O28" s="24"/>
      <c r="P28" s="109"/>
      <c r="Q28" s="35"/>
      <c r="R28" s="75"/>
      <c r="U28" s="20" t="e">
        <f>VLOOKUP(D16&amp;" "&amp;B27,[1]UITSLAGEN!$N$6:$Q$113,4,FALSE)</f>
        <v>#N/A</v>
      </c>
      <c r="V28" s="20" t="e">
        <f>VLOOKUP(F16&amp;" "&amp;B27,[1]UITSLAGEN!$N$6:$Q$113,4,FALSE)</f>
        <v>#N/A</v>
      </c>
      <c r="W28" s="20" t="e">
        <f>VLOOKUP(H16&amp;" "&amp;B27,[1]UITSLAGEN!$N$6:$Q$113,4,FALSE)</f>
        <v>#N/A</v>
      </c>
      <c r="X28" s="20" t="e">
        <f>VLOOKUP(J16&amp;" "&amp;B27,[1]UITSLAGEN!$N$6:$Q$113,4,FALSE)</f>
        <v>#N/A</v>
      </c>
      <c r="Y28" s="20" t="e">
        <f>VLOOKUP(L16&amp;" "&amp;B27,[1]UITSLAGEN!$N$6:$Q$113,4,FALSE)</f>
        <v>#N/A</v>
      </c>
      <c r="Z28" s="20" t="e">
        <f>VLOOKUP(N16&amp;" "&amp;B27,[1]UITSLAGEN!$N$6:$Q$113,4,FALSE)</f>
        <v>#N/A</v>
      </c>
      <c r="AA28" s="20">
        <f>IF(AND(ISNA(U27),ISNA(U28)),0,IF(ISNA(U28),0,-VLOOKUP(D16&amp;" "&amp;B27,[1]UITSLAGEN!$N$6:$S$113,5,FALSE))+IF(ISNA(U27),0,VLOOKUP(B27&amp;" "&amp;D16,[1]UITSLAGEN!$N$6:$S$113,5,FALSE)))</f>
        <v>0</v>
      </c>
      <c r="AB28" s="20">
        <f>IF(AND(ISNA(V27),ISNA(V28)),0,IF(ISNA(V28),0,-VLOOKUP(F16&amp;" "&amp;B27,[1]UITSLAGEN!$N$6:$S$113,5,FALSE))+IF(ISNA(V27),0,VLOOKUP(B27&amp;" "&amp;F16,[1]UITSLAGEN!$N$6:$S$113,5,FALSE)))</f>
        <v>0</v>
      </c>
      <c r="AC28" s="20">
        <f>IF(AND(ISNA(W27),ISNA(W28)),0,IF(ISNA(W28),0,-VLOOKUP(H16&amp;" "&amp;B27,[1]UITSLAGEN!$N$6:$S$113,5,FALSE))+IF(ISNA(W27),0,VLOOKUP(B27&amp;" "&amp;H16,[1]UITSLAGEN!$N$6:$S$113,5,FALSE)))</f>
        <v>0</v>
      </c>
      <c r="AD28" s="20">
        <f>IF(AND(ISNA(X27),ISNA(X28)),0,IF(ISNA(X28),0,-VLOOKUP(J16&amp;" "&amp;B27,[1]UITSLAGEN!$N$6:$S$113,5,FALSE))+IF(ISNA(X27),0,VLOOKUP(B27&amp;" "&amp;J16,[1]UITSLAGEN!$N$6:$S$113,5,FALSE)))</f>
        <v>0</v>
      </c>
      <c r="AF28" s="20">
        <f>IF(AND(ISNA(Z27),ISNA(Z28)),0,IF(ISNA(Z28),0,-VLOOKUP(N16&amp;" "&amp;B27,[1]UITSLAGEN!$N$6:$S$113,5,FALSE))+IF(ISNA(Z27),0,VLOOKUP(B27&amp;" "&amp;N16,[1]UITSLAGEN!$N$6:$S$113,5,FALSE)))</f>
        <v>0</v>
      </c>
    </row>
    <row r="29" spans="2:32" ht="30" customHeight="1">
      <c r="B29" s="113" t="s">
        <v>102</v>
      </c>
      <c r="C29" s="115" t="str">
        <f>IF(ISNA(VLOOKUP(B29,[1]teams!$B$1:$C$77,2,FALSE)),"",VLOOKUP(B29,[1]teams!$B$1:$C$77,2,FALSE))</f>
        <v/>
      </c>
      <c r="D29" s="117" t="str">
        <f>AA29</f>
        <v/>
      </c>
      <c r="E29" s="1">
        <f>AA30</f>
        <v>0</v>
      </c>
      <c r="F29" s="104" t="str">
        <f>AB29</f>
        <v/>
      </c>
      <c r="G29" s="1">
        <f>AB30</f>
        <v>0</v>
      </c>
      <c r="H29" s="104" t="str">
        <f>AC29</f>
        <v/>
      </c>
      <c r="I29" s="1">
        <f>AC30</f>
        <v>0</v>
      </c>
      <c r="J29" s="104" t="str">
        <f>AD29</f>
        <v/>
      </c>
      <c r="K29" s="1">
        <f>AD30</f>
        <v>0</v>
      </c>
      <c r="L29" s="104" t="str">
        <f>AE29</f>
        <v/>
      </c>
      <c r="M29" s="1">
        <f>AE30</f>
        <v>0</v>
      </c>
      <c r="N29" s="106"/>
      <c r="O29" s="38"/>
      <c r="P29" s="108">
        <f>IF(NOT(ISTEXT(D29)),D29) +IF(NOT(ISTEXT(F29)),F29)+IF(NOT(ISTEXT(H29)),H29) +IF(NOT(ISTEXT(J29)),J29)+IF(NOT(ISTEXT(L29)),L29) +IF(NOT(ISTEXT(N29)),N29)</f>
        <v>0</v>
      </c>
      <c r="Q29" s="32">
        <f>IF(AND(E29="",G29="",I29="",K29="",M29="",O29=""),"",E29+G29+I29+K29+M29+O29)</f>
        <v>0</v>
      </c>
      <c r="R29" s="74" t="str">
        <f>IF(T29,"",RANK(S29,S19:S30,0)+T29)</f>
        <v/>
      </c>
      <c r="S29" s="20">
        <f>IF(C29="",-10000,IF(P29="","",-(RANK(P29,P19:P30,0)*1000-Q29)))</f>
        <v>-10000</v>
      </c>
      <c r="T29" s="20" t="b">
        <f>IF(C29="",TRUE)</f>
        <v>1</v>
      </c>
      <c r="U29" s="20" t="e">
        <f>VLOOKUP(B29&amp;" "&amp;D16,[1]UITSLAGEN!$N$6:$O$113,2,FALSE)</f>
        <v>#N/A</v>
      </c>
      <c r="V29" s="20" t="e">
        <f>VLOOKUP(B29&amp;" "&amp;F16,[1]UITSLAGEN!$N$6:$O$113,2,FALSE)</f>
        <v>#N/A</v>
      </c>
      <c r="W29" s="20" t="e">
        <f>VLOOKUP(B29&amp;" "&amp;H16,[1]UITSLAGEN!$N$6:$O$113,2,FALSE)</f>
        <v>#N/A</v>
      </c>
      <c r="X29" s="20" t="e">
        <f>VLOOKUP(B29&amp;" "&amp;J16,[1]UITSLAGEN!$N$6:$O$113,2,FALSE)</f>
        <v>#N/A</v>
      </c>
      <c r="Y29" s="20" t="e">
        <f>VLOOKUP(B29&amp;" "&amp;L16,[1]UITSLAGEN!$N$6:$O$113,2,FALSE)</f>
        <v>#N/A</v>
      </c>
      <c r="Z29" s="20" t="e">
        <f>VLOOKUP(B29&amp;" "&amp;N16,[1]UITSLAGEN!$N$6:$O$113,2,FALSE)</f>
        <v>#N/A</v>
      </c>
      <c r="AA29" s="20" t="str">
        <f>IF(AND(ISNA(U29),ISNA(U30)),"",IF(ISNA(U29),0,U29)+IF(ISNA(U30),0,U30))</f>
        <v/>
      </c>
      <c r="AB29" s="20" t="str">
        <f>IF(AND(ISNA(V29),ISNA(V30)),"",IF(ISNA(V29),0,V29)+IF(ISNA(V30),0,V30))</f>
        <v/>
      </c>
      <c r="AC29" s="20" t="str">
        <f>IF(AND(ISNA(W29),ISNA(W30)),"",IF(ISNA(W29),0,W29)+IF(ISNA(W30),0,W30))</f>
        <v/>
      </c>
      <c r="AD29" s="20" t="str">
        <f>IF(AND(ISNA(X29),ISNA(X30)),"",IF(ISNA(X29),0,X29)+IF(ISNA(X30),0,X30))</f>
        <v/>
      </c>
      <c r="AE29" s="20" t="str">
        <f>IF(AND(ISNA(Y29),ISNA(Y30)),"",IF(ISNA(Y29),0,Y29)+IF(ISNA(Y30),0,Y30))</f>
        <v/>
      </c>
    </row>
    <row r="30" spans="2:32" ht="30" customHeight="1" thickBot="1">
      <c r="B30" s="114"/>
      <c r="C30" s="116"/>
      <c r="D30" s="118"/>
      <c r="E30" s="30"/>
      <c r="F30" s="105"/>
      <c r="G30" s="30"/>
      <c r="H30" s="105"/>
      <c r="I30" s="30"/>
      <c r="J30" s="105"/>
      <c r="K30" s="30"/>
      <c r="L30" s="105"/>
      <c r="M30" s="30"/>
      <c r="N30" s="107"/>
      <c r="O30" s="39"/>
      <c r="P30" s="109"/>
      <c r="Q30" s="35"/>
      <c r="R30" s="75"/>
      <c r="U30" s="20" t="e">
        <f>VLOOKUP(D16&amp;" "&amp;B29,[1]UITSLAGEN!$N$6:$Q$113,4,FALSE)</f>
        <v>#N/A</v>
      </c>
      <c r="V30" s="20" t="e">
        <f>VLOOKUP(F16&amp;" "&amp;B29,[1]UITSLAGEN!$N$6:$Q$113,4,FALSE)</f>
        <v>#N/A</v>
      </c>
      <c r="W30" s="20" t="e">
        <f>VLOOKUP(H16&amp;" "&amp;B29,[1]UITSLAGEN!$N$6:$Q$113,4,FALSE)</f>
        <v>#N/A</v>
      </c>
      <c r="X30" s="20" t="e">
        <f>VLOOKUP(J16&amp;" "&amp;B29,[1]UITSLAGEN!$N$6:$Q$113,4,FALSE)</f>
        <v>#N/A</v>
      </c>
      <c r="Y30" s="20" t="e">
        <f>VLOOKUP(L16&amp;" "&amp;B29,[1]UITSLAGEN!$N$6:$Q$113,4,FALSE)</f>
        <v>#N/A</v>
      </c>
      <c r="Z30" s="20" t="e">
        <f>VLOOKUP(N16&amp;" "&amp;B29,[1]UITSLAGEN!$N$6:$Q$113,4,FALSE)</f>
        <v>#N/A</v>
      </c>
      <c r="AA30" s="20">
        <f>IF(AND(ISNA(U29),ISNA(U30)),0,IF(ISNA(U30),0,-VLOOKUP(D16&amp;" "&amp;B29,[1]UITSLAGEN!$N$6:$S$113,5,FALSE))+IF(ISNA(U29),0,VLOOKUP(B29&amp;" "&amp;D16,[1]UITSLAGEN!$N$6:$S$113,5,FALSE)))</f>
        <v>0</v>
      </c>
      <c r="AB30" s="20">
        <f>IF(AND(ISNA(V29),ISNA(V30)),0,IF(ISNA(V30),0,-VLOOKUP(F16&amp;" "&amp;B29,[1]UITSLAGEN!$N$6:$S$113,5,FALSE))+IF(ISNA(V29),0,VLOOKUP(B29&amp;" "&amp;F16,[1]UITSLAGEN!$N$6:$S$113,5,FALSE)))</f>
        <v>0</v>
      </c>
      <c r="AC30" s="20">
        <f>IF(AND(ISNA(W29),ISNA(W30)),0,IF(ISNA(W30),0,-VLOOKUP(H16&amp;" "&amp;B29,[1]UITSLAGEN!$N$6:$S$113,5,FALSE))+IF(ISNA(W29),0,VLOOKUP(B29&amp;" "&amp;H16,[1]UITSLAGEN!$N$6:$S$113,5,FALSE)))</f>
        <v>0</v>
      </c>
      <c r="AD30" s="20">
        <f>IF(AND(ISNA(X29),ISNA(X30)),0,IF(ISNA(X30),0,-VLOOKUP(J16&amp;" "&amp;B29,[1]UITSLAGEN!$N$6:$S$113,5,FALSE))+IF(ISNA(X29),0,VLOOKUP(B29&amp;" "&amp;J16,[1]UITSLAGEN!$N$6:$S$113,5,FALSE)))</f>
        <v>0</v>
      </c>
      <c r="AE30" s="20">
        <f>IF(AND(ISNA(Y29),ISNA(Y30)),0,IF(ISNA(Y30),0,-VLOOKUP(L16&amp;" "&amp;B29,[1]UITSLAGEN!$N$6:$S$113,5,FALSE))+IF(ISNA(Y29),0,VLOOKUP(B29&amp;" "&amp;L16,[1]UITSLAGEN!$N$6:$S$113,5,FALSE)))</f>
        <v>0</v>
      </c>
    </row>
    <row r="31" spans="2:32" ht="22.15" customHeight="1"/>
    <row r="32" spans="2:32" ht="22.15" customHeight="1" thickBot="1">
      <c r="D32" s="20" t="str">
        <f>B35</f>
        <v>3-C1</v>
      </c>
      <c r="F32" s="20" t="str">
        <f>B37</f>
        <v>3-C2</v>
      </c>
      <c r="H32" s="20" t="str">
        <f>B39</f>
        <v>3-C3</v>
      </c>
      <c r="J32" s="20" t="str">
        <f>B41</f>
        <v>3-C4</v>
      </c>
      <c r="L32" s="20" t="str">
        <f>B43</f>
        <v>3-C5</v>
      </c>
      <c r="N32" s="20" t="str">
        <f>B45</f>
        <v>3-C6</v>
      </c>
    </row>
    <row r="33" spans="2:32" ht="22.15" customHeight="1">
      <c r="B33" s="113" t="s">
        <v>50</v>
      </c>
      <c r="C33" s="135" t="s">
        <v>17</v>
      </c>
      <c r="D33" s="124" t="str">
        <f>+C35</f>
        <v/>
      </c>
      <c r="E33" s="137"/>
      <c r="F33" s="124" t="str">
        <f>+C37</f>
        <v/>
      </c>
      <c r="G33" s="137"/>
      <c r="H33" s="124" t="str">
        <f>+C39</f>
        <v/>
      </c>
      <c r="I33" s="137"/>
      <c r="J33" s="124" t="str">
        <f>+C41</f>
        <v/>
      </c>
      <c r="K33" s="137"/>
      <c r="L33" s="124" t="str">
        <f>+C43</f>
        <v/>
      </c>
      <c r="M33" s="125"/>
      <c r="N33" s="124" t="str">
        <f>+C45</f>
        <v/>
      </c>
      <c r="O33" s="125"/>
      <c r="P33" s="128" t="s">
        <v>2</v>
      </c>
      <c r="Q33" s="129"/>
      <c r="R33" s="129" t="s">
        <v>3</v>
      </c>
    </row>
    <row r="34" spans="2:32" ht="22.15" customHeight="1" thickBot="1">
      <c r="B34" s="114"/>
      <c r="C34" s="136"/>
      <c r="D34" s="138"/>
      <c r="E34" s="139"/>
      <c r="F34" s="138"/>
      <c r="G34" s="139"/>
      <c r="H34" s="138"/>
      <c r="I34" s="139"/>
      <c r="J34" s="138"/>
      <c r="K34" s="139"/>
      <c r="L34" s="126"/>
      <c r="M34" s="127"/>
      <c r="N34" s="126"/>
      <c r="O34" s="127"/>
      <c r="P34" s="130"/>
      <c r="Q34" s="131"/>
      <c r="R34" s="132"/>
    </row>
    <row r="35" spans="2:32" ht="22.15" customHeight="1">
      <c r="B35" s="113" t="s">
        <v>103</v>
      </c>
      <c r="C35" s="121" t="str">
        <f>IF(ISNA(VLOOKUP(B35,[1]teams!$B$1:$C$77,2,FALSE)),"",VLOOKUP(B35,[1]teams!$B$1:$C$77,2,FALSE))</f>
        <v/>
      </c>
      <c r="D35" s="133"/>
      <c r="E35" s="31"/>
      <c r="F35" s="123" t="str">
        <f>AB35</f>
        <v/>
      </c>
      <c r="G35" s="1">
        <f>AB36</f>
        <v>0</v>
      </c>
      <c r="H35" s="104" t="str">
        <f>AC35</f>
        <v/>
      </c>
      <c r="I35" s="1">
        <f>AC36</f>
        <v>0</v>
      </c>
      <c r="J35" s="104" t="str">
        <f>AD35</f>
        <v/>
      </c>
      <c r="K35" s="1">
        <f>AD36</f>
        <v>0</v>
      </c>
      <c r="L35" s="104" t="str">
        <f>AE35</f>
        <v/>
      </c>
      <c r="M35" s="1">
        <f>AE36</f>
        <v>0</v>
      </c>
      <c r="N35" s="123" t="str">
        <f>AF35</f>
        <v/>
      </c>
      <c r="O35" s="8">
        <f>AF36</f>
        <v>0</v>
      </c>
      <c r="P35" s="108">
        <f>IF(NOT(ISTEXT(D35)),D35) +IF(NOT(ISTEXT(F35)),F35)+IF(NOT(ISTEXT(H35)),H35) +IF(NOT(ISTEXT(J35)),J35)+IF(NOT(ISTEXT(L35)),L35) +IF(NOT(ISTEXT(N35)),N35)</f>
        <v>0</v>
      </c>
      <c r="Q35" s="32">
        <f>IF(AND(E35="",G35="",I35="",K35="",M35="",O35=""),"",E35+G35+I35+K35+M35+O35)</f>
        <v>0</v>
      </c>
      <c r="R35" s="74" t="str">
        <f>IF(T35,"",RANK(S35,S35:S46,0)+T35)</f>
        <v/>
      </c>
      <c r="S35" s="20">
        <f>IF(C35="",-10000,IF(P35="","",-(RANK(P35,P35:P46,0)*1000-Q35)))</f>
        <v>-10000</v>
      </c>
      <c r="T35" s="20" t="b">
        <f>IF(C35="",TRUE)</f>
        <v>1</v>
      </c>
      <c r="U35" s="20" t="e">
        <f>VLOOKUP(B35&amp;" "&amp;D32,[1]UITSLAGEN!$N$6:$O$113,2,FALSE)</f>
        <v>#N/A</v>
      </c>
      <c r="V35" s="20" t="e">
        <f>VLOOKUP(B35&amp;" "&amp;F32,[1]UITSLAGEN!$N$6:$O$113,2,FALSE)</f>
        <v>#N/A</v>
      </c>
      <c r="W35" s="20" t="e">
        <f>VLOOKUP(B35&amp;" "&amp;H32,[1]UITSLAGEN!$N$6:$O$113,2,FALSE)</f>
        <v>#N/A</v>
      </c>
      <c r="X35" s="20" t="e">
        <f>VLOOKUP(B35&amp;" "&amp;J32,[1]UITSLAGEN!$N$6:$O$113,2,FALSE)</f>
        <v>#N/A</v>
      </c>
      <c r="Y35" s="20" t="e">
        <f>VLOOKUP(B35&amp;" "&amp;L32,[1]UITSLAGEN!$N$6:$O$113,2,FALSE)</f>
        <v>#N/A</v>
      </c>
      <c r="Z35" s="20" t="e">
        <f>VLOOKUP(B35&amp;" "&amp;N32,[1]UITSLAGEN!$N$6:$O$113,2,FALSE)</f>
        <v>#N/A</v>
      </c>
      <c r="AA35" s="20" t="str">
        <f t="shared" ref="AA35:AF35" si="2">IF(AND(ISNA(U35),ISNA(U36)),"",IF(ISNA(U35),0,U35)+IF(ISNA(U36),0,U36))</f>
        <v/>
      </c>
      <c r="AB35" s="20" t="str">
        <f t="shared" si="2"/>
        <v/>
      </c>
      <c r="AC35" s="20" t="str">
        <f t="shared" si="2"/>
        <v/>
      </c>
      <c r="AD35" s="20" t="str">
        <f t="shared" si="2"/>
        <v/>
      </c>
      <c r="AE35" s="20" t="str">
        <f t="shared" si="2"/>
        <v/>
      </c>
      <c r="AF35" s="20" t="str">
        <f t="shared" si="2"/>
        <v/>
      </c>
    </row>
    <row r="36" spans="2:32" ht="22.15" customHeight="1" thickBot="1">
      <c r="B36" s="114"/>
      <c r="C36" s="122"/>
      <c r="D36" s="134"/>
      <c r="E36" s="33"/>
      <c r="F36" s="123"/>
      <c r="G36" s="34"/>
      <c r="H36" s="120"/>
      <c r="I36" s="23"/>
      <c r="J36" s="120"/>
      <c r="K36" s="23"/>
      <c r="L36" s="120"/>
      <c r="M36" s="23"/>
      <c r="N36" s="69"/>
      <c r="O36" s="24"/>
      <c r="P36" s="109"/>
      <c r="Q36" s="35"/>
      <c r="R36" s="75"/>
      <c r="U36" s="20" t="e">
        <f>VLOOKUP(D32&amp;" "&amp;B35,[1]UITSLAGEN!$N$6:$Q$113,4,FALSE)</f>
        <v>#N/A</v>
      </c>
      <c r="V36" s="20" t="e">
        <f>VLOOKUP(F32&amp;" "&amp;B35,[1]UITSLAGEN!$N$6:$Q$113,4,FALSE)</f>
        <v>#N/A</v>
      </c>
      <c r="W36" s="20" t="e">
        <f>VLOOKUP(H32&amp;" "&amp;B35,[1]UITSLAGEN!$N$6:$Q$113,4,FALSE)</f>
        <v>#N/A</v>
      </c>
      <c r="X36" s="20" t="e">
        <f>VLOOKUP(J32&amp;" "&amp;B35,[1]UITSLAGEN!$N$6:$Q$113,4,FALSE)</f>
        <v>#N/A</v>
      </c>
      <c r="Y36" s="20" t="e">
        <f>VLOOKUP(L32&amp;" "&amp;B35,[1]UITSLAGEN!$N$6:$Q$113,4,FALSE)</f>
        <v>#N/A</v>
      </c>
      <c r="Z36" s="20" t="e">
        <f>VLOOKUP(N32&amp;" "&amp;B35,[1]UITSLAGEN!$N$6:$Q$113,4,FALSE)</f>
        <v>#N/A</v>
      </c>
      <c r="AB36" s="20">
        <f>IF(AND(ISNA(V35),ISNA(V36)),0,IF(ISNA(V36),0,-VLOOKUP(F32&amp;" "&amp;B35,[1]UITSLAGEN!$N$6:$S$113,5,FALSE))+IF(ISNA(V35),0,VLOOKUP(B35&amp;" "&amp;F32,[1]UITSLAGEN!$N$6:$S$113,5,FALSE)))</f>
        <v>0</v>
      </c>
      <c r="AC36" s="20">
        <f>IF(AND(ISNA(W35),ISNA(W36)),0,IF(ISNA(W36),0,-VLOOKUP(H32&amp;" "&amp;B35,[1]UITSLAGEN!$N$6:$S$113,5,FALSE))+IF(ISNA(W35),0,VLOOKUP(B35&amp;" "&amp;H32,[1]UITSLAGEN!$N$6:$S$113,5,FALSE)))</f>
        <v>0</v>
      </c>
      <c r="AD36" s="20">
        <f>IF(AND(ISNA(X35),ISNA(X36)),0,IF(ISNA(X36),0,-VLOOKUP(J32&amp;" "&amp;B35,[1]UITSLAGEN!$N$6:$S$113,5,FALSE))+IF(ISNA(X35),0,VLOOKUP(B35&amp;" "&amp;J32,[1]UITSLAGEN!$N$6:$S$113,5,FALSE)))</f>
        <v>0</v>
      </c>
      <c r="AE36" s="20">
        <f>IF(AND(ISNA(Y35),ISNA(Y36)),0,IF(ISNA(Y36),0,-VLOOKUP(L32&amp;" "&amp;B35,[1]UITSLAGEN!$N$6:$S$113,5,FALSE))+IF(ISNA(Y35),0,VLOOKUP(B35&amp;" "&amp;L32,[1]UITSLAGEN!$N$6:$S$113,5,FALSE)))</f>
        <v>0</v>
      </c>
      <c r="AF36" s="20">
        <f>IF(AND(ISNA(Z35),ISNA(Z36)),0,IF(ISNA(Z36),0,-VLOOKUP(N32&amp;" "&amp;B35,[1]UITSLAGEN!$N$6:$S$113,5,FALSE))+IF(ISNA(Z35),0,VLOOKUP(B35&amp;" "&amp;N32,[1]UITSLAGEN!$N$6:$S$113,5,FALSE)))</f>
        <v>0</v>
      </c>
    </row>
    <row r="37" spans="2:32" ht="22.15" customHeight="1">
      <c r="B37" s="113" t="s">
        <v>104</v>
      </c>
      <c r="C37" s="121" t="str">
        <f>IF(ISNA(VLOOKUP(B37,[1]teams!$B$1:$C$77,2,FALSE)),"",VLOOKUP(B37,[1]teams!$B$1:$C$77,2,FALSE))</f>
        <v/>
      </c>
      <c r="D37" s="117" t="str">
        <f>AA37</f>
        <v/>
      </c>
      <c r="E37" s="1">
        <f>AA38</f>
        <v>0</v>
      </c>
      <c r="F37" s="110"/>
      <c r="G37" s="36"/>
      <c r="H37" s="104" t="str">
        <f>AC37</f>
        <v/>
      </c>
      <c r="I37" s="3">
        <f>AC38</f>
        <v>0</v>
      </c>
      <c r="J37" s="104" t="str">
        <f>AD37</f>
        <v/>
      </c>
      <c r="K37" s="11">
        <f>AD38</f>
        <v>0</v>
      </c>
      <c r="L37" s="119" t="str">
        <f>AE37</f>
        <v/>
      </c>
      <c r="M37" s="3">
        <f>AE38</f>
        <v>0</v>
      </c>
      <c r="N37" s="123" t="str">
        <f>AF37</f>
        <v/>
      </c>
      <c r="O37" s="5">
        <f>AF38</f>
        <v>0</v>
      </c>
      <c r="P37" s="108">
        <f>IF(NOT(ISTEXT(D37)),D37) +IF(NOT(ISTEXT(F37)),F37)+IF(NOT(ISTEXT(H37)),H37) +IF(NOT(ISTEXT(J37)),J37)+IF(NOT(ISTEXT(L37)),L37) +IF(NOT(ISTEXT(N37)),N37)</f>
        <v>0</v>
      </c>
      <c r="Q37" s="32">
        <f>IF(AND(E37="",G37="",I37="",K37="",M37="",O37=""),"",E37+G37+I37+K37+M37+O37)</f>
        <v>0</v>
      </c>
      <c r="R37" s="74" t="str">
        <f>IF(T37,"",RANK(S37,S35:S46,0)+T37)</f>
        <v/>
      </c>
      <c r="S37" s="20">
        <f>IF(C37="",-10000,IF(P37="","",-(RANK(P37,P35:P46,0)*1000-Q37)))</f>
        <v>-10000</v>
      </c>
      <c r="T37" s="20" t="b">
        <f>IF(C37="",TRUE)</f>
        <v>1</v>
      </c>
      <c r="U37" s="20" t="e">
        <f>VLOOKUP(B37&amp;" "&amp;D32,[1]UITSLAGEN!$N$6:$O$113,2,FALSE)</f>
        <v>#N/A</v>
      </c>
      <c r="V37" s="20" t="e">
        <f>VLOOKUP(B37&amp;" "&amp;F32,[1]UITSLAGEN!$N$6:$O$113,2,FALSE)</f>
        <v>#N/A</v>
      </c>
      <c r="W37" s="20" t="e">
        <f>VLOOKUP(B37&amp;" "&amp;H32,[1]UITSLAGEN!$N$6:$O$113,2,FALSE)</f>
        <v>#N/A</v>
      </c>
      <c r="X37" s="20" t="e">
        <f>VLOOKUP(B37&amp;" "&amp;J32,[1]UITSLAGEN!$N$6:$O$113,2,FALSE)</f>
        <v>#N/A</v>
      </c>
      <c r="Y37" s="20" t="e">
        <f>VLOOKUP(B37&amp;" "&amp;L32,[1]UITSLAGEN!$N$6:$O$113,2,FALSE)</f>
        <v>#N/A</v>
      </c>
      <c r="Z37" s="20" t="e">
        <f>VLOOKUP(B37&amp;" "&amp;N32,[1]UITSLAGEN!$N$6:$O$113,2,FALSE)</f>
        <v>#N/A</v>
      </c>
      <c r="AA37" s="20" t="str">
        <f>IF(AND(ISNA(U37),ISNA(U38)),"",IF(ISNA(U37),0,U37)+IF(ISNA(U38),0,U38))</f>
        <v/>
      </c>
      <c r="AC37" s="20" t="str">
        <f>IF(AND(ISNA(W37),ISNA(W38)),"",IF(ISNA(W37),0,W37)+IF(ISNA(W38),0,W38))</f>
        <v/>
      </c>
      <c r="AD37" s="20" t="str">
        <f>IF(AND(ISNA(X37),ISNA(X38)),"",IF(ISNA(X37),0,X37)+IF(ISNA(X38),0,X38))</f>
        <v/>
      </c>
      <c r="AE37" s="20" t="str">
        <f>IF(AND(ISNA(Y37),ISNA(Y38)),"",IF(ISNA(Y37),0,Y37)+IF(ISNA(Y38),0,Y38))</f>
        <v/>
      </c>
      <c r="AF37" s="20" t="str">
        <f>IF(AND(ISNA(Z37),ISNA(Z38)),"",IF(ISNA(Z37),0,Z37)+IF(ISNA(Z38),0,Z38))</f>
        <v/>
      </c>
    </row>
    <row r="38" spans="2:32" ht="22.15" customHeight="1" thickBot="1">
      <c r="B38" s="114"/>
      <c r="C38" s="122"/>
      <c r="D38" s="83"/>
      <c r="E38" s="23"/>
      <c r="F38" s="111"/>
      <c r="G38" s="33"/>
      <c r="H38" s="104"/>
      <c r="I38" s="34"/>
      <c r="J38" s="120"/>
      <c r="K38" s="26"/>
      <c r="L38" s="120"/>
      <c r="M38" s="23"/>
      <c r="N38" s="69"/>
      <c r="O38" s="24"/>
      <c r="P38" s="109"/>
      <c r="Q38" s="35"/>
      <c r="R38" s="75"/>
      <c r="U38" s="20" t="e">
        <f>VLOOKUP(D32&amp;" "&amp;B37,[1]UITSLAGEN!$N$6:$Q$113,4,FALSE)</f>
        <v>#N/A</v>
      </c>
      <c r="V38" s="20" t="e">
        <f>VLOOKUP(F32&amp;" "&amp;B37,[1]UITSLAGEN!$N$6:$Q$113,4,FALSE)</f>
        <v>#N/A</v>
      </c>
      <c r="W38" s="20" t="e">
        <f>VLOOKUP(H32&amp;" "&amp;B37,[1]UITSLAGEN!$N$6:$Q$113,4,FALSE)</f>
        <v>#N/A</v>
      </c>
      <c r="X38" s="20" t="e">
        <f>VLOOKUP(J32&amp;" "&amp;B37,[1]UITSLAGEN!$N$6:$Q$113,4,FALSE)</f>
        <v>#N/A</v>
      </c>
      <c r="Y38" s="20" t="e">
        <f>VLOOKUP(L32&amp;" "&amp;B37,[1]UITSLAGEN!$N$6:$Q$113,4,FALSE)</f>
        <v>#N/A</v>
      </c>
      <c r="Z38" s="20" t="e">
        <f>VLOOKUP(N32&amp;" "&amp;B37,[1]UITSLAGEN!$N$6:$Q$113,4,FALSE)</f>
        <v>#N/A</v>
      </c>
      <c r="AA38" s="20">
        <f>IF(AND(ISNA(U37),ISNA(U38)),0,IF(ISNA(U38),0,-VLOOKUP(D32&amp;" "&amp;B37,[1]UITSLAGEN!$N$6:$S$113,5,FALSE))+IF(ISNA(U37),0,VLOOKUP(B37&amp;" "&amp;D32,[1]UITSLAGEN!$N$6:$S$113,5,FALSE)))</f>
        <v>0</v>
      </c>
      <c r="AC38" s="20">
        <f>IF(AND(ISNA(W37),ISNA(W38)),0,IF(ISNA(W38),0,-VLOOKUP(H32&amp;" "&amp;B37,[1]UITSLAGEN!$N$6:$S$113,5,FALSE))+IF(ISNA(W37),0,VLOOKUP(B37&amp;" "&amp;H32,[1]UITSLAGEN!$N$6:$S$113,5,FALSE)))</f>
        <v>0</v>
      </c>
      <c r="AD38" s="20">
        <f>IF(AND(ISNA(X37),ISNA(X38)),0,IF(ISNA(X38),0,-VLOOKUP(J32&amp;" "&amp;B37,[1]UITSLAGEN!$N$6:$S$113,5,FALSE))+IF(ISNA(X37),0,VLOOKUP(B37&amp;" "&amp;J32,[1]UITSLAGEN!$N$6:$S$113,5,FALSE)))</f>
        <v>0</v>
      </c>
      <c r="AE38" s="20">
        <f>IF(AND(ISNA(Y37),ISNA(Y38)),0,IF(ISNA(Y38),0,-VLOOKUP(L32&amp;" "&amp;B37,[1]UITSLAGEN!$N$6:$S$113,5,FALSE))+IF(ISNA(Y37),0,VLOOKUP(B37&amp;" "&amp;L32,[1]UITSLAGEN!$N$6:$S$113,5,FALSE)))</f>
        <v>0</v>
      </c>
      <c r="AF38" s="20">
        <f>IF(AND(ISNA(Z37),ISNA(Z38)),0,IF(ISNA(Z38),0,-VLOOKUP(N32&amp;" "&amp;B37,[1]UITSLAGEN!$N$6:$S$113,5,FALSE))+IF(ISNA(Z37),0,VLOOKUP(B37&amp;" "&amp;N32,[1]UITSLAGEN!$N$6:$S$113,5,FALSE)))</f>
        <v>0</v>
      </c>
    </row>
    <row r="39" spans="2:32" ht="22.15" customHeight="1">
      <c r="B39" s="113" t="s">
        <v>105</v>
      </c>
      <c r="C39" s="121" t="str">
        <f>IF(ISNA(VLOOKUP(B39,[1]teams!$B$1:$C$77,2,FALSE)),"",VLOOKUP(B39,[1]teams!$B$1:$C$77,2,FALSE))</f>
        <v/>
      </c>
      <c r="D39" s="117" t="str">
        <f>AA39</f>
        <v/>
      </c>
      <c r="E39" s="4">
        <f>AA40</f>
        <v>0</v>
      </c>
      <c r="F39" s="104" t="str">
        <f>AB39</f>
        <v/>
      </c>
      <c r="G39" s="3">
        <f>AB40</f>
        <v>0</v>
      </c>
      <c r="H39" s="110"/>
      <c r="I39" s="36"/>
      <c r="J39" s="119" t="str">
        <f>AD39</f>
        <v/>
      </c>
      <c r="K39" s="3">
        <f>AD40</f>
        <v>0</v>
      </c>
      <c r="L39" s="119" t="str">
        <f>AE39</f>
        <v/>
      </c>
      <c r="M39" s="3">
        <f>AE40</f>
        <v>0</v>
      </c>
      <c r="N39" s="123" t="str">
        <f>AF39</f>
        <v/>
      </c>
      <c r="O39" s="5">
        <f>AF40</f>
        <v>0</v>
      </c>
      <c r="P39" s="108">
        <f>IF(NOT(ISTEXT(D39)),D39) +IF(NOT(ISTEXT(F39)),F39)+IF(NOT(ISTEXT(H39)),H39) +IF(NOT(ISTEXT(J39)),J39)+IF(NOT(ISTEXT(L39)),L39) +IF(NOT(ISTEXT(N39)),N39)</f>
        <v>0</v>
      </c>
      <c r="Q39" s="32">
        <f>IF(AND(E39="",G39="",I39="",K39="",M39="",O39=""),"",E39+G39+I39+K39+M39+O39)</f>
        <v>0</v>
      </c>
      <c r="R39" s="74" t="str">
        <f>IF(T39,"",RANK(S39,S35:S46,0)+T39)</f>
        <v/>
      </c>
      <c r="S39" s="20">
        <f>IF(C39="",-10000,IF(P39="","",-(RANK(P39,P35:P46,0)*1000-Q39)))</f>
        <v>-10000</v>
      </c>
      <c r="T39" s="20" t="b">
        <f>IF(C39="",TRUE)</f>
        <v>1</v>
      </c>
      <c r="U39" s="20" t="e">
        <f>VLOOKUP(B39&amp;" "&amp;D32,[1]UITSLAGEN!$N$6:$O$113,2,FALSE)</f>
        <v>#N/A</v>
      </c>
      <c r="V39" s="20" t="e">
        <f>VLOOKUP(B39&amp;" "&amp;F32,[1]UITSLAGEN!$N$6:$O$113,2,FALSE)</f>
        <v>#N/A</v>
      </c>
      <c r="W39" s="20" t="e">
        <f>VLOOKUP(B39&amp;" "&amp;H32,[1]UITSLAGEN!$N$6:$O$113,2,FALSE)</f>
        <v>#N/A</v>
      </c>
      <c r="X39" s="20" t="e">
        <f>VLOOKUP(B39&amp;" "&amp;J32,[1]UITSLAGEN!$N$6:$O$113,2,FALSE)</f>
        <v>#N/A</v>
      </c>
      <c r="Y39" s="20" t="e">
        <f>VLOOKUP(B39&amp;" "&amp;L32,[1]UITSLAGEN!$N$6:$O$113,2,FALSE)</f>
        <v>#N/A</v>
      </c>
      <c r="Z39" s="20" t="e">
        <f>VLOOKUP(B39&amp;" "&amp;N32,[1]UITSLAGEN!$N$6:$O$113,2,FALSE)</f>
        <v>#N/A</v>
      </c>
      <c r="AA39" s="20" t="str">
        <f>IF(AND(ISNA(U39),ISNA(U40)),"",IF(ISNA(U39),0,U39)+IF(ISNA(U40),0,U40))</f>
        <v/>
      </c>
      <c r="AB39" s="20" t="str">
        <f>IF(AND(ISNA(V39),ISNA(V40)),"",IF(ISNA(V39),0,V39)+IF(ISNA(V40),0,V40))</f>
        <v/>
      </c>
      <c r="AD39" s="20" t="str">
        <f>IF(AND(ISNA(X39),ISNA(X40)),"",IF(ISNA(X39),0,X39)+IF(ISNA(X40),0,X40))</f>
        <v/>
      </c>
      <c r="AE39" s="20" t="str">
        <f>IF(AND(ISNA(Y39),ISNA(Y40)),"",IF(ISNA(Y39),0,Y39)+IF(ISNA(Y40),0,Y40))</f>
        <v/>
      </c>
      <c r="AF39" s="20" t="str">
        <f>IF(AND(ISNA(Z39),ISNA(Z40)),"",IF(ISNA(Z39),0,Z39)+IF(ISNA(Z40),0,Z40))</f>
        <v/>
      </c>
    </row>
    <row r="40" spans="2:32" ht="22.15" customHeight="1" thickBot="1">
      <c r="B40" s="114"/>
      <c r="C40" s="122"/>
      <c r="D40" s="83"/>
      <c r="E40" s="23"/>
      <c r="F40" s="120"/>
      <c r="G40" s="23"/>
      <c r="H40" s="111"/>
      <c r="I40" s="33"/>
      <c r="J40" s="120"/>
      <c r="K40" s="23"/>
      <c r="L40" s="120"/>
      <c r="M40" s="23"/>
      <c r="N40" s="69"/>
      <c r="O40" s="24"/>
      <c r="P40" s="109"/>
      <c r="Q40" s="37"/>
      <c r="R40" s="75"/>
      <c r="U40" s="20" t="e">
        <f>VLOOKUP(D32&amp;" "&amp;B39,[1]UITSLAGEN!$N$6:$Q$113,4,FALSE)</f>
        <v>#N/A</v>
      </c>
      <c r="V40" s="20" t="e">
        <f>VLOOKUP(F32&amp;" "&amp;B39,[1]UITSLAGEN!$N$6:$Q$113,4,FALSE)</f>
        <v>#N/A</v>
      </c>
      <c r="W40" s="20" t="e">
        <f>VLOOKUP(H32&amp;" "&amp;B39,[1]UITSLAGEN!$N$6:$Q$113,4,FALSE)</f>
        <v>#N/A</v>
      </c>
      <c r="X40" s="20" t="e">
        <f>VLOOKUP(J32&amp;" "&amp;B39,[1]UITSLAGEN!$N$6:$Q$113,4,FALSE)</f>
        <v>#N/A</v>
      </c>
      <c r="Y40" s="20" t="e">
        <f>VLOOKUP(L32&amp;" "&amp;B39,[1]UITSLAGEN!$N$6:$Q$113,4,FALSE)</f>
        <v>#N/A</v>
      </c>
      <c r="Z40" s="20" t="e">
        <f>VLOOKUP(N32&amp;" "&amp;B39,[1]UITSLAGEN!$N$6:$Q$113,4,FALSE)</f>
        <v>#N/A</v>
      </c>
      <c r="AA40" s="20">
        <f>IF(AND(ISNA(U39),ISNA(U40)),0,IF(ISNA(U40),0,-VLOOKUP(D32&amp;" "&amp;B39,[1]UITSLAGEN!$N$6:$S$113,5,FALSE))+IF(ISNA(U39),0,VLOOKUP(B39&amp;" "&amp;D32,[1]UITSLAGEN!$N$6:$S$113,5,FALSE)))</f>
        <v>0</v>
      </c>
      <c r="AB40" s="20">
        <f>IF(AND(ISNA(V39),ISNA(V40)),0,IF(ISNA(V40),0,-VLOOKUP(F32&amp;" "&amp;B39,[1]UITSLAGEN!$N$6:$S$113,5,FALSE))+IF(ISNA(V39),0,VLOOKUP(B39&amp;" "&amp;F32,[1]UITSLAGEN!$N$6:$S$113,5,FALSE)))</f>
        <v>0</v>
      </c>
      <c r="AD40" s="20">
        <f>IF(AND(ISNA(X39),ISNA(X40)),0,IF(ISNA(X40),0,-VLOOKUP(J32&amp;" "&amp;B39,[1]UITSLAGEN!$N$6:$S$113,5,FALSE))+IF(ISNA(X39),0,VLOOKUP(B39&amp;" "&amp;J32,[1]UITSLAGEN!$N$6:$S$113,5,FALSE)))</f>
        <v>0</v>
      </c>
      <c r="AE40" s="20">
        <f>IF(AND(ISNA(Y39),ISNA(Y40)),0,IF(ISNA(Y40),0,-VLOOKUP(L32&amp;" "&amp;B39,[1]UITSLAGEN!$N$6:$S$113,5,FALSE))+IF(ISNA(Y39),0,VLOOKUP(B39&amp;" "&amp;L32,[1]UITSLAGEN!$N$6:$S$113,5,FALSE)))</f>
        <v>0</v>
      </c>
      <c r="AF40" s="20">
        <f>IF(AND(ISNA(Z39),ISNA(Z40)),0,IF(ISNA(Z40),0,-VLOOKUP(N32&amp;" "&amp;B39,[1]UITSLAGEN!$N$6:$S$113,5,FALSE))+IF(ISNA(Z39),0,VLOOKUP(B39&amp;" "&amp;N32,[1]UITSLAGEN!$N$6:$S$113,5,FALSE)))</f>
        <v>0</v>
      </c>
    </row>
    <row r="41" spans="2:32" ht="22.15" customHeight="1">
      <c r="B41" s="113" t="s">
        <v>106</v>
      </c>
      <c r="C41" s="121" t="str">
        <f>IF(ISNA(VLOOKUP(B41,[1]teams!$B$1:$C$77,2,FALSE)),"",VLOOKUP(B41,[1]teams!$B$1:$C$77,2,FALSE))</f>
        <v/>
      </c>
      <c r="D41" s="82" t="str">
        <f>AA41</f>
        <v/>
      </c>
      <c r="E41" s="3">
        <f>AA42</f>
        <v>0</v>
      </c>
      <c r="F41" s="119" t="str">
        <f>AB41</f>
        <v/>
      </c>
      <c r="G41" s="3">
        <f>AB42</f>
        <v>0</v>
      </c>
      <c r="H41" s="119" t="str">
        <f>AC41</f>
        <v/>
      </c>
      <c r="I41" s="3">
        <f>AC42</f>
        <v>0</v>
      </c>
      <c r="J41" s="110"/>
      <c r="K41" s="36"/>
      <c r="L41" s="112" t="str">
        <f>AE41</f>
        <v/>
      </c>
      <c r="M41" s="3">
        <f>AE42</f>
        <v>0</v>
      </c>
      <c r="N41" s="119" t="str">
        <f>AF41</f>
        <v/>
      </c>
      <c r="O41" s="5">
        <f>AF42</f>
        <v>0</v>
      </c>
      <c r="P41" s="108">
        <f>IF(NOT(ISTEXT(D41)),D41) +IF(NOT(ISTEXT(F41)),F41)+IF(NOT(ISTEXT(H41)),H41) +IF(NOT(ISTEXT(J41)),J41)+IF(NOT(ISTEXT(L41)),L41) +IF(NOT(ISTEXT(N41)),N41)</f>
        <v>0</v>
      </c>
      <c r="Q41" s="32">
        <f>IF(AND(E41="",G41="",I41="",K41="",M41="",O41=""),"",E41+G41+I41+K41+M41+O41)</f>
        <v>0</v>
      </c>
      <c r="R41" s="74" t="str">
        <f>IF(T41,"",RANK(S41,S35:S46,0)+T41)</f>
        <v/>
      </c>
      <c r="S41" s="20">
        <f>IF(C41="",-10000,IF(P41="","",-(RANK(P41,P35:P46,0)*1000-Q41)))</f>
        <v>-10000</v>
      </c>
      <c r="T41" s="20" t="b">
        <f>IF(C41="",TRUE)</f>
        <v>1</v>
      </c>
      <c r="U41" s="20" t="e">
        <f>VLOOKUP(B41&amp;" "&amp;D32,[1]UITSLAGEN!$N$6:$O$113,2,FALSE)</f>
        <v>#N/A</v>
      </c>
      <c r="V41" s="20" t="e">
        <f>VLOOKUP(B41&amp;" "&amp;F32,[1]UITSLAGEN!$N$6:$O$113,2,FALSE)</f>
        <v>#N/A</v>
      </c>
      <c r="W41" s="20" t="e">
        <f>VLOOKUP(B41&amp;" "&amp;H32,[1]UITSLAGEN!$N$6:$O$113,2,FALSE)</f>
        <v>#N/A</v>
      </c>
      <c r="X41" s="20" t="e">
        <f>VLOOKUP(B41&amp;" "&amp;J32,[1]UITSLAGEN!$N$6:$O$113,2,FALSE)</f>
        <v>#N/A</v>
      </c>
      <c r="Y41" s="20" t="e">
        <f>VLOOKUP(B41&amp;" "&amp;L32,[1]UITSLAGEN!$N$6:$O$113,2,FALSE)</f>
        <v>#N/A</v>
      </c>
      <c r="Z41" s="20" t="e">
        <f>VLOOKUP(B41&amp;" "&amp;N32,[1]UITSLAGEN!$N$6:$O$113,2,FALSE)</f>
        <v>#N/A</v>
      </c>
      <c r="AA41" s="20" t="str">
        <f>IF(AND(ISNA(U41),ISNA(U42)),"",IF(ISNA(U41),0,U41)+IF(ISNA(U42),0,U42))</f>
        <v/>
      </c>
      <c r="AB41" s="20" t="str">
        <f>IF(AND(ISNA(V41),ISNA(V42)),"",IF(ISNA(V41),0,V41)+IF(ISNA(V42),0,V42))</f>
        <v/>
      </c>
      <c r="AC41" s="20" t="str">
        <f>IF(AND(ISNA(W41),ISNA(W42)),"",IF(ISNA(W41),0,W41)+IF(ISNA(W42),0,W42))</f>
        <v/>
      </c>
      <c r="AE41" s="20" t="str">
        <f>IF(AND(ISNA(Y41),ISNA(Y42)),"",IF(ISNA(Y41),0,Y41)+IF(ISNA(Y42),0,Y42))</f>
        <v/>
      </c>
      <c r="AF41" s="20" t="str">
        <f>IF(AND(ISNA(Z41),ISNA(Z42)),"",IF(ISNA(Z41),0,Z41)+IF(ISNA(Z42),0,Z42))</f>
        <v/>
      </c>
    </row>
    <row r="42" spans="2:32" ht="22.15" customHeight="1" thickBot="1">
      <c r="B42" s="114"/>
      <c r="C42" s="122"/>
      <c r="D42" s="83"/>
      <c r="E42" s="23"/>
      <c r="F42" s="120"/>
      <c r="G42" s="23"/>
      <c r="H42" s="120"/>
      <c r="I42" s="23"/>
      <c r="J42" s="111"/>
      <c r="K42" s="33"/>
      <c r="L42" s="69"/>
      <c r="M42" s="23"/>
      <c r="N42" s="120"/>
      <c r="O42" s="24"/>
      <c r="P42" s="109"/>
      <c r="Q42" s="35"/>
      <c r="R42" s="75"/>
      <c r="U42" s="20" t="e">
        <f>VLOOKUP(D32&amp;" "&amp;B41,[1]UITSLAGEN!$N$6:$Q$113,4,FALSE)</f>
        <v>#N/A</v>
      </c>
      <c r="V42" s="20" t="e">
        <f>VLOOKUP(F32&amp;" "&amp;B41,[1]UITSLAGEN!$N$6:$Q$113,4,FALSE)</f>
        <v>#N/A</v>
      </c>
      <c r="W42" s="20" t="e">
        <f>VLOOKUP(H32&amp;" "&amp;B41,[1]UITSLAGEN!$N$6:$Q$113,4,FALSE)</f>
        <v>#N/A</v>
      </c>
      <c r="X42" s="20" t="e">
        <f>VLOOKUP(J32&amp;" "&amp;B41,[1]UITSLAGEN!$N$6:$Q$113,4,FALSE)</f>
        <v>#N/A</v>
      </c>
      <c r="Y42" s="20" t="e">
        <f>VLOOKUP(L32&amp;" "&amp;B41,[1]UITSLAGEN!$N$6:$Q$113,4,FALSE)</f>
        <v>#N/A</v>
      </c>
      <c r="Z42" s="20" t="e">
        <f>VLOOKUP(N32&amp;" "&amp;B41,[1]UITSLAGEN!$N$6:$Q$113,4,FALSE)</f>
        <v>#N/A</v>
      </c>
      <c r="AA42" s="20">
        <f>IF(AND(ISNA(U41),ISNA(U42)),0,IF(ISNA(U42),0,-VLOOKUP(D32&amp;" "&amp;B41,[1]UITSLAGEN!$N$6:$S$113,5,FALSE))+IF(ISNA(U41),0,VLOOKUP(B41&amp;" "&amp;D32,[1]UITSLAGEN!$N$6:$S$113,5,FALSE)))</f>
        <v>0</v>
      </c>
      <c r="AB42" s="20">
        <f>IF(AND(ISNA(V41),ISNA(V42)),0,IF(ISNA(V42),0,-VLOOKUP(F32&amp;" "&amp;B41,[1]UITSLAGEN!$N$6:$S$113,5,FALSE))+IF(ISNA(V41),0,VLOOKUP(B41&amp;" "&amp;F32,[1]UITSLAGEN!$N$6:$S$113,5,FALSE)))</f>
        <v>0</v>
      </c>
      <c r="AC42" s="20">
        <f>IF(AND(ISNA(W41),ISNA(W42)),0,IF(ISNA(W42),0,-VLOOKUP(H32&amp;" "&amp;B41,[1]UITSLAGEN!$N$6:$S$113,5,FALSE))+IF(ISNA(W41),0,VLOOKUP(B41&amp;" "&amp;H32,[1]UITSLAGEN!$N$6:$S$113,5,FALSE)))</f>
        <v>0</v>
      </c>
      <c r="AE42" s="20">
        <f>IF(AND(ISNA(Y41),ISNA(Y42)),0,IF(ISNA(Y42),0,-VLOOKUP(L32&amp;" "&amp;B41,[1]UITSLAGEN!$N$6:$S$113,5,FALSE))+IF(ISNA(Y41),0,VLOOKUP(B41&amp;" "&amp;L32,[1]UITSLAGEN!$N$6:$S$113,5,FALSE)))</f>
        <v>0</v>
      </c>
      <c r="AF42" s="20">
        <f>IF(AND(ISNA(Z41),ISNA(Z42)),0,IF(ISNA(Z42),0,-VLOOKUP(N32&amp;" "&amp;B41,[1]UITSLAGEN!$N$6:$S$113,5,FALSE))+IF(ISNA(Z41),0,VLOOKUP(B41&amp;" "&amp;N32,[1]UITSLAGEN!$N$6:$S$113,5,FALSE)))</f>
        <v>0</v>
      </c>
    </row>
    <row r="43" spans="2:32" ht="22.15" customHeight="1">
      <c r="B43" s="113" t="s">
        <v>107</v>
      </c>
      <c r="C43" s="121" t="str">
        <f>IF(ISNA(VLOOKUP(B43,[1]teams!$B$1:$C$77,2,FALSE)),"",VLOOKUP(B43,[1]teams!$B$1:$C$77,2,FALSE))</f>
        <v/>
      </c>
      <c r="D43" s="82" t="str">
        <f>AA43</f>
        <v/>
      </c>
      <c r="E43" s="3">
        <f>AA44</f>
        <v>0</v>
      </c>
      <c r="F43" s="119" t="str">
        <f>AB43</f>
        <v/>
      </c>
      <c r="G43" s="3">
        <f>AB44</f>
        <v>0</v>
      </c>
      <c r="H43" s="119" t="str">
        <f>AC43</f>
        <v/>
      </c>
      <c r="I43" s="3">
        <f>AC44</f>
        <v>0</v>
      </c>
      <c r="J43" s="119" t="str">
        <f>AD43</f>
        <v/>
      </c>
      <c r="K43" s="3">
        <f>AD44</f>
        <v>0</v>
      </c>
      <c r="L43" s="110"/>
      <c r="M43" s="36"/>
      <c r="N43" s="112" t="str">
        <f>AF43</f>
        <v/>
      </c>
      <c r="O43" s="5">
        <f>AF44</f>
        <v>0</v>
      </c>
      <c r="P43" s="108">
        <f>IF(NOT(ISTEXT(D43)),D43) +IF(NOT(ISTEXT(F43)),F43)+IF(NOT(ISTEXT(H43)),H43) +IF(NOT(ISTEXT(J43)),J43)+IF(NOT(ISTEXT(L43)),L43) +IF(NOT(ISTEXT(N43)),N43)</f>
        <v>0</v>
      </c>
      <c r="Q43" s="32">
        <f>IF(AND(E43="",G43="",I43="",K43="",M43="",O43=""),"",E43+G43+I43+K43+M43+O43)</f>
        <v>0</v>
      </c>
      <c r="R43" s="74" t="str">
        <f>IF(T43,"",RANK(S43,S35:S46,0)+T43)</f>
        <v/>
      </c>
      <c r="S43" s="20">
        <f>IF(C43="",-10000,IF(P43="","",-(RANK(P43,P35:P46,0)*1000-Q43)))</f>
        <v>-10000</v>
      </c>
      <c r="T43" s="20" t="b">
        <f>IF(C43="",TRUE)</f>
        <v>1</v>
      </c>
      <c r="U43" s="20" t="e">
        <f>VLOOKUP(B43&amp;" "&amp;D32,[1]UITSLAGEN!$N$6:$O$113,2,FALSE)</f>
        <v>#N/A</v>
      </c>
      <c r="V43" s="20" t="e">
        <f>VLOOKUP(B43&amp;" "&amp;F32,[1]UITSLAGEN!$N$6:$O$113,2,FALSE)</f>
        <v>#N/A</v>
      </c>
      <c r="W43" s="20" t="e">
        <f>VLOOKUP(B43&amp;" "&amp;H32,[1]UITSLAGEN!$N$6:$O$113,2,FALSE)</f>
        <v>#N/A</v>
      </c>
      <c r="X43" s="20" t="e">
        <f>VLOOKUP(B43&amp;" "&amp;J32,[1]UITSLAGEN!$N$6:$O$113,2,FALSE)</f>
        <v>#N/A</v>
      </c>
      <c r="Y43" s="20" t="e">
        <f>VLOOKUP(B43&amp;" "&amp;L32,[1]UITSLAGEN!$N$6:$O$113,2,FALSE)</f>
        <v>#N/A</v>
      </c>
      <c r="Z43" s="20" t="e">
        <f>VLOOKUP(B43&amp;" "&amp;N32,[1]UITSLAGEN!$N$6:$O$113,2,FALSE)</f>
        <v>#N/A</v>
      </c>
      <c r="AA43" s="20" t="str">
        <f>IF(AND(ISNA(U43),ISNA(U44)),"",IF(ISNA(U43),0,U43)+IF(ISNA(U44),0,U44))</f>
        <v/>
      </c>
      <c r="AB43" s="20" t="str">
        <f>IF(AND(ISNA(V43),ISNA(V44)),"",IF(ISNA(V43),0,V43)+IF(ISNA(V44),0,V44))</f>
        <v/>
      </c>
      <c r="AC43" s="20" t="str">
        <f>IF(AND(ISNA(W43),ISNA(W44)),"",IF(ISNA(W43),0,W43)+IF(ISNA(W44),0,W44))</f>
        <v/>
      </c>
      <c r="AD43" s="20" t="str">
        <f>IF(AND(ISNA(X43),ISNA(X44)),"",IF(ISNA(X43),0,X43)+IF(ISNA(X44),0,X44))</f>
        <v/>
      </c>
      <c r="AF43" s="20" t="str">
        <f>IF(AND(ISNA(Z43),ISNA(Z44)),"",IF(ISNA(Z43),0,Z43)+IF(ISNA(Z44),0,Z44))</f>
        <v/>
      </c>
    </row>
    <row r="44" spans="2:32" ht="22.15" customHeight="1" thickBot="1">
      <c r="B44" s="114"/>
      <c r="C44" s="122"/>
      <c r="D44" s="83"/>
      <c r="E44" s="23"/>
      <c r="F44" s="120"/>
      <c r="G44" s="23"/>
      <c r="H44" s="120"/>
      <c r="I44" s="23"/>
      <c r="J44" s="120"/>
      <c r="K44" s="23"/>
      <c r="L44" s="111"/>
      <c r="M44" s="33"/>
      <c r="N44" s="69"/>
      <c r="O44" s="24"/>
      <c r="P44" s="109"/>
      <c r="Q44" s="35"/>
      <c r="R44" s="75"/>
      <c r="U44" s="20" t="e">
        <f>VLOOKUP(D32&amp;" "&amp;B43,[1]UITSLAGEN!$N$6:$Q$113,4,FALSE)</f>
        <v>#N/A</v>
      </c>
      <c r="V44" s="20" t="e">
        <f>VLOOKUP(F32&amp;" "&amp;B43,[1]UITSLAGEN!$N$6:$Q$113,4,FALSE)</f>
        <v>#N/A</v>
      </c>
      <c r="W44" s="20" t="e">
        <f>VLOOKUP(H32&amp;" "&amp;B43,[1]UITSLAGEN!$N$6:$Q$113,4,FALSE)</f>
        <v>#N/A</v>
      </c>
      <c r="X44" s="20" t="e">
        <f>VLOOKUP(J32&amp;" "&amp;B43,[1]UITSLAGEN!$N$6:$Q$113,4,FALSE)</f>
        <v>#N/A</v>
      </c>
      <c r="Y44" s="20" t="e">
        <f>VLOOKUP(L32&amp;" "&amp;B43,[1]UITSLAGEN!$N$6:$Q$113,4,FALSE)</f>
        <v>#N/A</v>
      </c>
      <c r="Z44" s="20" t="e">
        <f>VLOOKUP(N32&amp;" "&amp;B43,[1]UITSLAGEN!$N$6:$Q$113,4,FALSE)</f>
        <v>#N/A</v>
      </c>
      <c r="AA44" s="20">
        <f>IF(AND(ISNA(U43),ISNA(U44)),0,IF(ISNA(U44),0,-VLOOKUP(D32&amp;" "&amp;B43,[1]UITSLAGEN!$N$6:$S$113,5,FALSE))+IF(ISNA(U43),0,VLOOKUP(B43&amp;" "&amp;D32,[1]UITSLAGEN!$N$6:$S$113,5,FALSE)))</f>
        <v>0</v>
      </c>
      <c r="AB44" s="20">
        <f>IF(AND(ISNA(V43),ISNA(V44)),0,IF(ISNA(V44),0,-VLOOKUP(F32&amp;" "&amp;B43,[1]UITSLAGEN!$N$6:$S$113,5,FALSE))+IF(ISNA(V43),0,VLOOKUP(B43&amp;" "&amp;F32,[1]UITSLAGEN!$N$6:$S$113,5,FALSE)))</f>
        <v>0</v>
      </c>
      <c r="AC44" s="20">
        <f>IF(AND(ISNA(W43),ISNA(W44)),0,IF(ISNA(W44),0,-VLOOKUP(H32&amp;" "&amp;B43,[1]UITSLAGEN!$N$6:$S$113,5,FALSE))+IF(ISNA(W43),0,VLOOKUP(B43&amp;" "&amp;H32,[1]UITSLAGEN!$N$6:$S$113,5,FALSE)))</f>
        <v>0</v>
      </c>
      <c r="AD44" s="20">
        <f>IF(AND(ISNA(X43),ISNA(X44)),0,IF(ISNA(X44),0,-VLOOKUP(J32&amp;" "&amp;B43,[1]UITSLAGEN!$N$6:$S$113,5,FALSE))+IF(ISNA(X43),0,VLOOKUP(B43&amp;" "&amp;J32,[1]UITSLAGEN!$N$6:$S$113,5,FALSE)))</f>
        <v>0</v>
      </c>
      <c r="AF44" s="20">
        <f>IF(AND(ISNA(Z43),ISNA(Z44)),0,IF(ISNA(Z44),0,-VLOOKUP(N32&amp;" "&amp;B43,[1]UITSLAGEN!$N$6:$S$113,5,FALSE))+IF(ISNA(Z43),0,VLOOKUP(B43&amp;" "&amp;N32,[1]UITSLAGEN!$N$6:$S$113,5,FALSE)))</f>
        <v>0</v>
      </c>
    </row>
    <row r="45" spans="2:32" ht="22.15" customHeight="1">
      <c r="B45" s="113" t="s">
        <v>108</v>
      </c>
      <c r="C45" s="115" t="str">
        <f>IF(ISNA(VLOOKUP(B45,[1]teams!$B$1:$C$77,2,FALSE)),"",VLOOKUP(B45,[1]teams!$B$1:$C$77,2,FALSE))</f>
        <v/>
      </c>
      <c r="D45" s="117" t="str">
        <f>AA45</f>
        <v/>
      </c>
      <c r="E45" s="1">
        <f>AA46</f>
        <v>0</v>
      </c>
      <c r="F45" s="104" t="str">
        <f>AB45</f>
        <v/>
      </c>
      <c r="G45" s="1">
        <f>AB46</f>
        <v>0</v>
      </c>
      <c r="H45" s="104" t="str">
        <f>AC45</f>
        <v/>
      </c>
      <c r="I45" s="1">
        <f>AC46</f>
        <v>0</v>
      </c>
      <c r="J45" s="104" t="str">
        <f>AD45</f>
        <v/>
      </c>
      <c r="K45" s="1">
        <f>AD46</f>
        <v>0</v>
      </c>
      <c r="L45" s="104" t="str">
        <f>AE45</f>
        <v/>
      </c>
      <c r="M45" s="1">
        <f>AE46</f>
        <v>0</v>
      </c>
      <c r="N45" s="106"/>
      <c r="O45" s="38"/>
      <c r="P45" s="108">
        <f>IF(NOT(ISTEXT(D45)),D45) +IF(NOT(ISTEXT(F45)),F45)+IF(NOT(ISTEXT(H45)),H45) +IF(NOT(ISTEXT(J45)),J45)+IF(NOT(ISTEXT(L45)),L45) +IF(NOT(ISTEXT(N45)),N45)</f>
        <v>0</v>
      </c>
      <c r="Q45" s="32">
        <f>IF(AND(E45="",G45="",I45="",K45="",M45="",O45=""),"",E45+G45+I45+K45+M45+O45)</f>
        <v>0</v>
      </c>
      <c r="R45" s="74" t="str">
        <f>IF(T45,"",RANK(S45,S35:S46,0)+T45)</f>
        <v/>
      </c>
      <c r="S45" s="20">
        <f>IF(C45="",-10000,IF(P45="","",-(RANK(P45,P35:P46,0)*1000-Q45)))</f>
        <v>-10000</v>
      </c>
      <c r="T45" s="20" t="b">
        <f>IF(C45="",TRUE)</f>
        <v>1</v>
      </c>
      <c r="U45" s="20" t="e">
        <f>VLOOKUP(B45&amp;" "&amp;D32,[1]UITSLAGEN!$N$6:$O$113,2,FALSE)</f>
        <v>#N/A</v>
      </c>
      <c r="V45" s="20" t="e">
        <f>VLOOKUP(B45&amp;" "&amp;F32,[1]UITSLAGEN!$N$6:$O$113,2,FALSE)</f>
        <v>#N/A</v>
      </c>
      <c r="W45" s="20" t="e">
        <f>VLOOKUP(B45&amp;" "&amp;H32,[1]UITSLAGEN!$N$6:$O$113,2,FALSE)</f>
        <v>#N/A</v>
      </c>
      <c r="X45" s="20" t="e">
        <f>VLOOKUP(B45&amp;" "&amp;J32,[1]UITSLAGEN!$N$6:$O$113,2,FALSE)</f>
        <v>#N/A</v>
      </c>
      <c r="Y45" s="20" t="e">
        <f>VLOOKUP(B45&amp;" "&amp;L32,[1]UITSLAGEN!$N$6:$O$113,2,FALSE)</f>
        <v>#N/A</v>
      </c>
      <c r="Z45" s="20" t="e">
        <f>VLOOKUP(B45&amp;" "&amp;N32,[1]UITSLAGEN!$N$6:$O$113,2,FALSE)</f>
        <v>#N/A</v>
      </c>
      <c r="AA45" s="20" t="str">
        <f>IF(AND(ISNA(U45),ISNA(U46)),"",IF(ISNA(U45),0,U45)+IF(ISNA(U46),0,U46))</f>
        <v/>
      </c>
      <c r="AB45" s="20" t="str">
        <f>IF(AND(ISNA(V45),ISNA(V46)),"",IF(ISNA(V45),0,V45)+IF(ISNA(V46),0,V46))</f>
        <v/>
      </c>
      <c r="AC45" s="20" t="str">
        <f>IF(AND(ISNA(W45),ISNA(W46)),"",IF(ISNA(W45),0,W45)+IF(ISNA(W46),0,W46))</f>
        <v/>
      </c>
      <c r="AD45" s="20" t="str">
        <f>IF(AND(ISNA(X45),ISNA(X46)),"",IF(ISNA(X45),0,X45)+IF(ISNA(X46),0,X46))</f>
        <v/>
      </c>
      <c r="AE45" s="20" t="str">
        <f>IF(AND(ISNA(Y45),ISNA(Y46)),"",IF(ISNA(Y45),0,Y45)+IF(ISNA(Y46),0,Y46))</f>
        <v/>
      </c>
    </row>
    <row r="46" spans="2:32" ht="22.15" customHeight="1" thickBot="1">
      <c r="B46" s="114"/>
      <c r="C46" s="116"/>
      <c r="D46" s="118"/>
      <c r="E46" s="30"/>
      <c r="F46" s="105"/>
      <c r="G46" s="30"/>
      <c r="H46" s="105"/>
      <c r="I46" s="30"/>
      <c r="J46" s="105"/>
      <c r="K46" s="30"/>
      <c r="L46" s="105"/>
      <c r="M46" s="30"/>
      <c r="N46" s="107"/>
      <c r="O46" s="39"/>
      <c r="P46" s="109"/>
      <c r="Q46" s="35"/>
      <c r="R46" s="75"/>
      <c r="U46" s="20" t="e">
        <f>VLOOKUP(D32&amp;" "&amp;B45,[1]UITSLAGEN!$N$6:$Q$113,4,FALSE)</f>
        <v>#N/A</v>
      </c>
      <c r="V46" s="20" t="e">
        <f>VLOOKUP(F32&amp;" "&amp;B45,[1]UITSLAGEN!$N$6:$Q$113,4,FALSE)</f>
        <v>#N/A</v>
      </c>
      <c r="W46" s="20" t="e">
        <f>VLOOKUP(H32&amp;" "&amp;B45,[1]UITSLAGEN!$N$6:$Q$113,4,FALSE)</f>
        <v>#N/A</v>
      </c>
      <c r="X46" s="20" t="e">
        <f>VLOOKUP(J32&amp;" "&amp;B45,[1]UITSLAGEN!$N$6:$Q$113,4,FALSE)</f>
        <v>#N/A</v>
      </c>
      <c r="Y46" s="20" t="e">
        <f>VLOOKUP(L32&amp;" "&amp;B45,[1]UITSLAGEN!$N$6:$Q$113,4,FALSE)</f>
        <v>#N/A</v>
      </c>
      <c r="Z46" s="20" t="e">
        <f>VLOOKUP(N32&amp;" "&amp;B45,[1]UITSLAGEN!$N$6:$Q$113,4,FALSE)</f>
        <v>#N/A</v>
      </c>
      <c r="AA46" s="20">
        <f>IF(AND(ISNA(U45),ISNA(U46)),0,IF(ISNA(U46),0,-VLOOKUP(D32&amp;" "&amp;B45,[1]UITSLAGEN!$N$6:$S$113,5,FALSE))+IF(ISNA(U45),0,VLOOKUP(B45&amp;" "&amp;D32,[1]UITSLAGEN!$N$6:$S$113,5,FALSE)))</f>
        <v>0</v>
      </c>
      <c r="AB46" s="20">
        <f>IF(AND(ISNA(V45),ISNA(V46)),0,IF(ISNA(V46),0,-VLOOKUP(F32&amp;" "&amp;B45,[1]UITSLAGEN!$N$6:$S$113,5,FALSE))+IF(ISNA(V45),0,VLOOKUP(B45&amp;" "&amp;F32,[1]UITSLAGEN!$N$6:$S$113,5,FALSE)))</f>
        <v>0</v>
      </c>
      <c r="AC46" s="20">
        <f>IF(AND(ISNA(W45),ISNA(W46)),0,IF(ISNA(W46),0,-VLOOKUP(H32&amp;" "&amp;B45,[1]UITSLAGEN!$N$6:$S$113,5,FALSE))+IF(ISNA(W45),0,VLOOKUP(B45&amp;" "&amp;H32,[1]UITSLAGEN!$N$6:$S$113,5,FALSE)))</f>
        <v>0</v>
      </c>
      <c r="AD46" s="20">
        <f>IF(AND(ISNA(X45),ISNA(X46)),0,IF(ISNA(X46),0,-VLOOKUP(J32&amp;" "&amp;B45,[1]UITSLAGEN!$N$6:$S$113,5,FALSE))+IF(ISNA(X45),0,VLOOKUP(B45&amp;" "&amp;J32,[1]UITSLAGEN!$N$6:$S$113,5,FALSE)))</f>
        <v>0</v>
      </c>
      <c r="AE46" s="20">
        <f>IF(AND(ISNA(Y45),ISNA(Y46)),0,IF(ISNA(Y46),0,-VLOOKUP(L32&amp;" "&amp;B45,[1]UITSLAGEN!$N$6:$S$113,5,FALSE))+IF(ISNA(Y45),0,VLOOKUP(B45&amp;" "&amp;L32,[1]UITSLAGEN!$N$6:$S$113,5,FALSE)))</f>
        <v>0</v>
      </c>
    </row>
    <row r="47" spans="2:32" ht="22.15" customHeight="1" thickBot="1">
      <c r="D47" s="20" t="str">
        <f>B50</f>
        <v>3-D1</v>
      </c>
      <c r="F47" s="20" t="str">
        <f>B52</f>
        <v>3-D2</v>
      </c>
      <c r="H47" s="20" t="str">
        <f>B54</f>
        <v>3-D3</v>
      </c>
      <c r="J47" s="20" t="str">
        <f>B56</f>
        <v>3-D4</v>
      </c>
      <c r="L47" s="20" t="str">
        <f>B58</f>
        <v>3-D5</v>
      </c>
      <c r="N47" s="20" t="str">
        <f>B60</f>
        <v>3-D6</v>
      </c>
    </row>
    <row r="48" spans="2:32" ht="22.15" customHeight="1">
      <c r="B48" s="113" t="s">
        <v>50</v>
      </c>
      <c r="C48" s="135" t="s">
        <v>24</v>
      </c>
      <c r="D48" s="124" t="str">
        <f>+C50</f>
        <v/>
      </c>
      <c r="E48" s="137"/>
      <c r="F48" s="124" t="str">
        <f>+C52</f>
        <v/>
      </c>
      <c r="G48" s="137"/>
      <c r="H48" s="124" t="str">
        <f>+C54</f>
        <v/>
      </c>
      <c r="I48" s="137"/>
      <c r="J48" s="124" t="str">
        <f>+C56</f>
        <v/>
      </c>
      <c r="K48" s="137"/>
      <c r="L48" s="124" t="str">
        <f>+C58</f>
        <v/>
      </c>
      <c r="M48" s="125"/>
      <c r="N48" s="124" t="str">
        <f>+C60</f>
        <v/>
      </c>
      <c r="O48" s="125"/>
      <c r="P48" s="128" t="s">
        <v>2</v>
      </c>
      <c r="Q48" s="129"/>
      <c r="R48" s="129" t="s">
        <v>3</v>
      </c>
    </row>
    <row r="49" spans="2:32" ht="22.15" customHeight="1" thickBot="1">
      <c r="B49" s="114"/>
      <c r="C49" s="136"/>
      <c r="D49" s="138"/>
      <c r="E49" s="139"/>
      <c r="F49" s="138"/>
      <c r="G49" s="139"/>
      <c r="H49" s="138"/>
      <c r="I49" s="139"/>
      <c r="J49" s="138"/>
      <c r="K49" s="139"/>
      <c r="L49" s="126"/>
      <c r="M49" s="127"/>
      <c r="N49" s="126"/>
      <c r="O49" s="127"/>
      <c r="P49" s="130"/>
      <c r="Q49" s="131"/>
      <c r="R49" s="132"/>
    </row>
    <row r="50" spans="2:32" ht="22.15" customHeight="1">
      <c r="B50" s="113" t="s">
        <v>109</v>
      </c>
      <c r="C50" s="121" t="str">
        <f>IF(ISNA(VLOOKUP(B50,[1]teams!$B$1:$C$77,2,FALSE)),"",VLOOKUP(B50,[1]teams!$B$1:$C$77,2,FALSE))</f>
        <v/>
      </c>
      <c r="D50" s="133"/>
      <c r="E50" s="31"/>
      <c r="F50" s="123" t="str">
        <f>AB50</f>
        <v/>
      </c>
      <c r="G50" s="1">
        <f>AB51</f>
        <v>0</v>
      </c>
      <c r="H50" s="104" t="str">
        <f>AC50</f>
        <v/>
      </c>
      <c r="I50" s="1">
        <f>AC51</f>
        <v>0</v>
      </c>
      <c r="J50" s="104" t="str">
        <f>AD50</f>
        <v/>
      </c>
      <c r="K50" s="1">
        <f>AD51</f>
        <v>0</v>
      </c>
      <c r="L50" s="104" t="str">
        <f>AE50</f>
        <v/>
      </c>
      <c r="M50" s="1">
        <f>AE51</f>
        <v>0</v>
      </c>
      <c r="N50" s="123" t="str">
        <f>AF50</f>
        <v/>
      </c>
      <c r="O50" s="8">
        <f>AF51</f>
        <v>0</v>
      </c>
      <c r="P50" s="108">
        <f>IF(NOT(ISTEXT(D50)),D50) +IF(NOT(ISTEXT(F50)),F50)+IF(NOT(ISTEXT(H50)),H50) +IF(NOT(ISTEXT(J50)),J50)+IF(NOT(ISTEXT(L50)),L50) +IF(NOT(ISTEXT(N50)),N50)</f>
        <v>0</v>
      </c>
      <c r="Q50" s="32">
        <f>IF(AND(E50="",G50="",I50="",K50="",M50="",O50=""),"",E50+G50+I50+K50+M50+O50)</f>
        <v>0</v>
      </c>
      <c r="R50" s="74" t="str">
        <f>IF(T50,"",RANK(S50,S50:S63,0)+T50)</f>
        <v/>
      </c>
      <c r="S50" s="20">
        <f>IF(C50="",-10000,IF(P50="","",-(RANK(P50,P50:P63,0)*1000-Q50)))</f>
        <v>-10000</v>
      </c>
      <c r="T50" s="20" t="b">
        <f>IF(C50="",TRUE)</f>
        <v>1</v>
      </c>
      <c r="U50" s="20" t="e">
        <f>VLOOKUP(B50&amp;" "&amp;D47,[1]UITSLAGEN!$N$6:$O$113,2,FALSE)</f>
        <v>#N/A</v>
      </c>
      <c r="V50" s="20" t="e">
        <f>VLOOKUP(B50&amp;" "&amp;F47,[1]UITSLAGEN!$N$6:$O$113,2,FALSE)</f>
        <v>#N/A</v>
      </c>
      <c r="W50" s="20" t="e">
        <f>VLOOKUP(B50&amp;" "&amp;H47,[1]UITSLAGEN!$N$6:$O$113,2,FALSE)</f>
        <v>#N/A</v>
      </c>
      <c r="X50" s="20" t="e">
        <f>VLOOKUP(B50&amp;" "&amp;J47,[1]UITSLAGEN!$N$6:$O$113,2,FALSE)</f>
        <v>#N/A</v>
      </c>
      <c r="Y50" s="20" t="e">
        <f>VLOOKUP(B50&amp;" "&amp;L47,[1]UITSLAGEN!$N$6:$O$113,2,FALSE)</f>
        <v>#N/A</v>
      </c>
      <c r="Z50" s="20" t="e">
        <f>VLOOKUP(B50&amp;" "&amp;N47,[1]UITSLAGEN!$N$6:$O$113,2,FALSE)</f>
        <v>#N/A</v>
      </c>
      <c r="AA50" s="20" t="str">
        <f t="shared" ref="AA50:AF50" si="3">IF(AND(ISNA(U50),ISNA(U51)),"",IF(ISNA(U50),0,U50)+IF(ISNA(U51),0,U51))</f>
        <v/>
      </c>
      <c r="AB50" s="20" t="str">
        <f t="shared" si="3"/>
        <v/>
      </c>
      <c r="AC50" s="20" t="str">
        <f t="shared" si="3"/>
        <v/>
      </c>
      <c r="AD50" s="20" t="str">
        <f t="shared" si="3"/>
        <v/>
      </c>
      <c r="AE50" s="20" t="str">
        <f t="shared" si="3"/>
        <v/>
      </c>
      <c r="AF50" s="20" t="str">
        <f t="shared" si="3"/>
        <v/>
      </c>
    </row>
    <row r="51" spans="2:32" ht="22.15" customHeight="1" thickBot="1">
      <c r="B51" s="114"/>
      <c r="C51" s="122"/>
      <c r="D51" s="134"/>
      <c r="E51" s="33"/>
      <c r="F51" s="123"/>
      <c r="G51" s="34"/>
      <c r="H51" s="120"/>
      <c r="I51" s="23"/>
      <c r="J51" s="120"/>
      <c r="K51" s="23"/>
      <c r="L51" s="120"/>
      <c r="M51" s="23"/>
      <c r="N51" s="69"/>
      <c r="O51" s="24"/>
      <c r="P51" s="109"/>
      <c r="Q51" s="35"/>
      <c r="R51" s="75"/>
      <c r="U51" s="20" t="e">
        <f>VLOOKUP(D47&amp;" "&amp;B50,[1]UITSLAGEN!$N$6:$Q$113,4,FALSE)</f>
        <v>#N/A</v>
      </c>
      <c r="V51" s="20" t="e">
        <f>VLOOKUP(F47&amp;" "&amp;B50,[1]UITSLAGEN!$N$6:$Q$113,4,FALSE)</f>
        <v>#N/A</v>
      </c>
      <c r="W51" s="20" t="e">
        <f>VLOOKUP(H47&amp;" "&amp;B50,[1]UITSLAGEN!$N$6:$Q$113,4,FALSE)</f>
        <v>#N/A</v>
      </c>
      <c r="X51" s="20" t="e">
        <f>VLOOKUP(J47&amp;" "&amp;B50,[1]UITSLAGEN!$N$6:$Q$113,4,FALSE)</f>
        <v>#N/A</v>
      </c>
      <c r="Y51" s="20" t="e">
        <f>VLOOKUP(L47&amp;" "&amp;B50,[1]UITSLAGEN!$N$6:$Q$113,4,FALSE)</f>
        <v>#N/A</v>
      </c>
      <c r="Z51" s="20" t="e">
        <f>VLOOKUP(N47&amp;" "&amp;B50,[1]UITSLAGEN!$N$6:$Q$113,4,FALSE)</f>
        <v>#N/A</v>
      </c>
      <c r="AB51" s="20">
        <f>IF(AND(ISNA(V50),ISNA(V51)),0,IF(ISNA(V51),0,-VLOOKUP(F47&amp;" "&amp;B50,[1]UITSLAGEN!$N$6:$S$113,5,FALSE))+IF(ISNA(V50),0,VLOOKUP(B50&amp;" "&amp;F47,[1]UITSLAGEN!$N$6:$S$113,5,FALSE)))</f>
        <v>0</v>
      </c>
      <c r="AC51" s="20">
        <f>IF(AND(ISNA(W50),ISNA(W51)),0,IF(ISNA(W51),0,-VLOOKUP(H47&amp;" "&amp;B50,[1]UITSLAGEN!$N$6:$S$113,5,FALSE))+IF(ISNA(W50),0,VLOOKUP(B50&amp;" "&amp;H47,[1]UITSLAGEN!$N$6:$S$113,5,FALSE)))</f>
        <v>0</v>
      </c>
      <c r="AD51" s="20">
        <f>IF(AND(ISNA(X50),ISNA(X51)),0,IF(ISNA(X51),0,-VLOOKUP(J47&amp;" "&amp;B50,[1]UITSLAGEN!$N$6:$S$113,5,FALSE))+IF(ISNA(X50),0,VLOOKUP(B50&amp;" "&amp;J47,[1]UITSLAGEN!$N$6:$S$113,5,FALSE)))</f>
        <v>0</v>
      </c>
      <c r="AE51" s="20">
        <f>IF(AND(ISNA(Y50),ISNA(Y51)),0,IF(ISNA(Y51),0,-VLOOKUP(L47&amp;" "&amp;B50,[1]UITSLAGEN!$N$6:$S$113,5,FALSE))+IF(ISNA(Y50),0,VLOOKUP(B50&amp;" "&amp;L47,[1]UITSLAGEN!$N$6:$S$113,5,FALSE)))</f>
        <v>0</v>
      </c>
      <c r="AF51" s="20">
        <f>IF(AND(ISNA(Z50),ISNA(Z51)),0,IF(ISNA(Z51),0,-VLOOKUP(N47&amp;" "&amp;B50,[1]UITSLAGEN!$N$6:$S$113,5,FALSE))+IF(ISNA(Z50),0,VLOOKUP(B50&amp;" "&amp;N47,[1]UITSLAGEN!$N$6:$S$113,5,FALSE)))</f>
        <v>0</v>
      </c>
    </row>
    <row r="52" spans="2:32" ht="22.15" customHeight="1">
      <c r="B52" s="113" t="s">
        <v>110</v>
      </c>
      <c r="C52" s="121" t="str">
        <f>IF(ISNA(VLOOKUP(B52,[1]teams!$B$1:$C$77,2,FALSE)),"",VLOOKUP(B52,[1]teams!$B$1:$C$77,2,FALSE))</f>
        <v/>
      </c>
      <c r="D52" s="117" t="str">
        <f>AA52</f>
        <v/>
      </c>
      <c r="E52" s="1">
        <f>AA53</f>
        <v>0</v>
      </c>
      <c r="F52" s="110"/>
      <c r="G52" s="36"/>
      <c r="H52" s="104" t="str">
        <f>AC52</f>
        <v/>
      </c>
      <c r="I52" s="3">
        <f>AC53</f>
        <v>0</v>
      </c>
      <c r="J52" s="104" t="str">
        <f>AD52</f>
        <v/>
      </c>
      <c r="K52" s="11">
        <f>AD53</f>
        <v>0</v>
      </c>
      <c r="L52" s="119" t="str">
        <f>AE52</f>
        <v/>
      </c>
      <c r="M52" s="3">
        <f>AE53</f>
        <v>0</v>
      </c>
      <c r="N52" s="123" t="str">
        <f>AF52</f>
        <v/>
      </c>
      <c r="O52" s="5">
        <f>AF53</f>
        <v>0</v>
      </c>
      <c r="P52" s="108">
        <f>IF(NOT(ISTEXT(D52)),D52) +IF(NOT(ISTEXT(F52)),F52)+IF(NOT(ISTEXT(H52)),H52) +IF(NOT(ISTEXT(J52)),J52)+IF(NOT(ISTEXT(L52)),L52) +IF(NOT(ISTEXT(N52)),N52)</f>
        <v>0</v>
      </c>
      <c r="Q52" s="32">
        <f>IF(AND(E52="",G52="",I52="",K52="",M52="",O52=""),"",E52+G52+I52+K52+M52+O52)</f>
        <v>0</v>
      </c>
      <c r="R52" s="74" t="str">
        <f>IF(T52,"",RANK(S52,S50:S61,0)+T52)</f>
        <v/>
      </c>
      <c r="S52" s="20">
        <f>IF(C52="",-10000,IF(P52="","",-(RANK(P52,P50:P63,0)*1000-Q52)))</f>
        <v>-10000</v>
      </c>
      <c r="T52" s="20" t="b">
        <f>IF(C52="",TRUE)</f>
        <v>1</v>
      </c>
      <c r="U52" s="20" t="e">
        <f>VLOOKUP(B52&amp;" "&amp;D47,[1]UITSLAGEN!$N$6:$O$113,2,FALSE)</f>
        <v>#N/A</v>
      </c>
      <c r="V52" s="20" t="e">
        <f>VLOOKUP(B52&amp;" "&amp;F47,[1]UITSLAGEN!$N$6:$O$113,2,FALSE)</f>
        <v>#N/A</v>
      </c>
      <c r="W52" s="20" t="e">
        <f>VLOOKUP(B52&amp;" "&amp;H47,[1]UITSLAGEN!$N$6:$O$113,2,FALSE)</f>
        <v>#N/A</v>
      </c>
      <c r="X52" s="20" t="e">
        <f>VLOOKUP(B52&amp;" "&amp;J47,[1]UITSLAGEN!$N$6:$O$113,2,FALSE)</f>
        <v>#N/A</v>
      </c>
      <c r="Y52" s="20" t="e">
        <f>VLOOKUP(B52&amp;" "&amp;L47,[1]UITSLAGEN!$N$6:$O$113,2,FALSE)</f>
        <v>#N/A</v>
      </c>
      <c r="Z52" s="20" t="e">
        <f>VLOOKUP(B52&amp;" "&amp;N47,[1]UITSLAGEN!$N$6:$O$113,2,FALSE)</f>
        <v>#N/A</v>
      </c>
      <c r="AA52" s="20" t="str">
        <f>IF(AND(ISNA(U52),ISNA(U53)),"",IF(ISNA(U52),0,U52)+IF(ISNA(U53),0,U53))</f>
        <v/>
      </c>
      <c r="AC52" s="20" t="str">
        <f>IF(AND(ISNA(W52),ISNA(W53)),"",IF(ISNA(W52),0,W52)+IF(ISNA(W53),0,W53))</f>
        <v/>
      </c>
      <c r="AD52" s="20" t="str">
        <f>IF(AND(ISNA(X52),ISNA(X53)),"",IF(ISNA(X52),0,X52)+IF(ISNA(X53),0,X53))</f>
        <v/>
      </c>
      <c r="AE52" s="20" t="str">
        <f>IF(AND(ISNA(Y52),ISNA(Y53)),"",IF(ISNA(Y52),0,Y52)+IF(ISNA(Y53),0,Y53))</f>
        <v/>
      </c>
      <c r="AF52" s="20" t="str">
        <f>IF(AND(ISNA(Z52),ISNA(Z53)),"",IF(ISNA(Z52),0,Z52)+IF(ISNA(Z53),0,Z53))</f>
        <v/>
      </c>
    </row>
    <row r="53" spans="2:32" ht="22.15" customHeight="1" thickBot="1">
      <c r="B53" s="114"/>
      <c r="C53" s="122"/>
      <c r="D53" s="83"/>
      <c r="E53" s="23"/>
      <c r="F53" s="111"/>
      <c r="G53" s="33"/>
      <c r="H53" s="104"/>
      <c r="I53" s="34"/>
      <c r="J53" s="120"/>
      <c r="K53" s="26"/>
      <c r="L53" s="120"/>
      <c r="M53" s="23"/>
      <c r="N53" s="69"/>
      <c r="O53" s="24"/>
      <c r="P53" s="109"/>
      <c r="Q53" s="35"/>
      <c r="R53" s="75"/>
      <c r="U53" s="20" t="e">
        <f>VLOOKUP(D47&amp;" "&amp;B52,[1]UITSLAGEN!$N$6:$Q$113,4,FALSE)</f>
        <v>#N/A</v>
      </c>
      <c r="V53" s="20" t="e">
        <f>VLOOKUP(F47&amp;" "&amp;B52,[1]UITSLAGEN!$N$6:$Q$113,4,FALSE)</f>
        <v>#N/A</v>
      </c>
      <c r="W53" s="20" t="e">
        <f>VLOOKUP(H47&amp;" "&amp;B52,[1]UITSLAGEN!$N$6:$Q$113,4,FALSE)</f>
        <v>#N/A</v>
      </c>
      <c r="X53" s="20" t="e">
        <f>VLOOKUP(J47&amp;" "&amp;B52,[1]UITSLAGEN!$N$6:$Q$113,4,FALSE)</f>
        <v>#N/A</v>
      </c>
      <c r="Y53" s="20" t="e">
        <f>VLOOKUP(L47&amp;" "&amp;B52,[1]UITSLAGEN!$N$6:$Q$113,4,FALSE)</f>
        <v>#N/A</v>
      </c>
      <c r="Z53" s="20" t="e">
        <f>VLOOKUP(N47&amp;" "&amp;B52,[1]UITSLAGEN!$N$6:$Q$113,4,FALSE)</f>
        <v>#N/A</v>
      </c>
      <c r="AA53" s="20">
        <f>IF(AND(ISNA(U52),ISNA(U53)),0,IF(ISNA(U53),0,-VLOOKUP(D47&amp;" "&amp;B52,[1]UITSLAGEN!$N$6:$S$113,5,FALSE))+IF(ISNA(U52),0,VLOOKUP(B52&amp;" "&amp;D47,[1]UITSLAGEN!$N$6:$S$113,5,FALSE)))</f>
        <v>0</v>
      </c>
      <c r="AC53" s="20">
        <f>IF(AND(ISNA(W52),ISNA(W53)),0,IF(ISNA(W53),0,-VLOOKUP(H47&amp;" "&amp;B52,[1]UITSLAGEN!$N$6:$S$113,5,FALSE))+IF(ISNA(W52),0,VLOOKUP(B52&amp;" "&amp;H47,[1]UITSLAGEN!$N$6:$S$113,5,FALSE)))</f>
        <v>0</v>
      </c>
      <c r="AD53" s="20">
        <f>IF(AND(ISNA(X52),ISNA(X53)),0,IF(ISNA(X53),0,-VLOOKUP(J47&amp;" "&amp;B52,[1]UITSLAGEN!$N$6:$S$113,5,FALSE))+IF(ISNA(X52),0,VLOOKUP(B52&amp;" "&amp;J47,[1]UITSLAGEN!$N$6:$S$113,5,FALSE)))</f>
        <v>0</v>
      </c>
      <c r="AE53" s="20">
        <f>IF(AND(ISNA(Y52),ISNA(Y53)),0,IF(ISNA(Y53),0,-VLOOKUP(L47&amp;" "&amp;B52,[1]UITSLAGEN!$N$6:$S$113,5,FALSE))+IF(ISNA(Y52),0,VLOOKUP(B52&amp;" "&amp;L47,[1]UITSLAGEN!$N$6:$S$113,5,FALSE)))</f>
        <v>0</v>
      </c>
      <c r="AF53" s="20">
        <f>IF(AND(ISNA(Z52),ISNA(Z53)),0,IF(ISNA(Z53),0,-VLOOKUP(N47&amp;" "&amp;B52,[1]UITSLAGEN!$N$6:$S$113,5,FALSE))+IF(ISNA(Z52),0,VLOOKUP(B52&amp;" "&amp;N47,[1]UITSLAGEN!$N$6:$S$113,5,FALSE)))</f>
        <v>0</v>
      </c>
    </row>
    <row r="54" spans="2:32" ht="22.15" customHeight="1">
      <c r="B54" s="113" t="s">
        <v>111</v>
      </c>
      <c r="C54" s="121" t="str">
        <f>IF(ISNA(VLOOKUP(B54,[1]teams!$B$1:$C$77,2,FALSE)),"",VLOOKUP(B54,[1]teams!$B$1:$C$77,2,FALSE))</f>
        <v/>
      </c>
      <c r="D54" s="117" t="str">
        <f>AA54</f>
        <v/>
      </c>
      <c r="E54" s="4">
        <f>AA55</f>
        <v>0</v>
      </c>
      <c r="F54" s="104" t="str">
        <f>AB54</f>
        <v/>
      </c>
      <c r="G54" s="3">
        <f>AB55</f>
        <v>0</v>
      </c>
      <c r="H54" s="110"/>
      <c r="I54" s="36"/>
      <c r="J54" s="119" t="str">
        <f>AD54</f>
        <v/>
      </c>
      <c r="K54" s="3">
        <f>AD55</f>
        <v>0</v>
      </c>
      <c r="L54" s="119" t="str">
        <f>AE54</f>
        <v/>
      </c>
      <c r="M54" s="3">
        <f>AE55</f>
        <v>0</v>
      </c>
      <c r="N54" s="123" t="str">
        <f>AF54</f>
        <v/>
      </c>
      <c r="O54" s="5">
        <f>AF55</f>
        <v>0</v>
      </c>
      <c r="P54" s="108">
        <f>IF(NOT(ISTEXT(D54)),D54) +IF(NOT(ISTEXT(F54)),F54)+IF(NOT(ISTEXT(H54)),H54) +IF(NOT(ISTEXT(J54)),J54)+IF(NOT(ISTEXT(L54)),L54) +IF(NOT(ISTEXT(N54)),N54)</f>
        <v>0</v>
      </c>
      <c r="Q54" s="32">
        <f>IF(AND(E54="",G54="",I54="",K54="",M54="",O54=""),"",E54+G54+I54+K54+M54+O54)</f>
        <v>0</v>
      </c>
      <c r="R54" s="74" t="str">
        <f>IF(T54,"",RANK(S54,S50:S63,0)+T54)</f>
        <v/>
      </c>
      <c r="S54" s="20">
        <f>IF(C54="",-10000,IF(P54="","",-(RANK(P54,P50:P63,0)*1000-Q54)))</f>
        <v>-10000</v>
      </c>
      <c r="T54" s="20" t="b">
        <f>IF(C54="",TRUE)</f>
        <v>1</v>
      </c>
      <c r="U54" s="20" t="e">
        <f>VLOOKUP(B54&amp;" "&amp;D47,[1]UITSLAGEN!$N$6:$O$113,2,FALSE)</f>
        <v>#N/A</v>
      </c>
      <c r="V54" s="20" t="e">
        <f>VLOOKUP(B54&amp;" "&amp;F47,[1]UITSLAGEN!$N$6:$O$113,2,FALSE)</f>
        <v>#N/A</v>
      </c>
      <c r="W54" s="20" t="e">
        <f>VLOOKUP(B54&amp;" "&amp;H47,[1]UITSLAGEN!$N$6:$O$113,2,FALSE)</f>
        <v>#N/A</v>
      </c>
      <c r="X54" s="20" t="e">
        <f>VLOOKUP(B54&amp;" "&amp;J47,[1]UITSLAGEN!$N$6:$O$113,2,FALSE)</f>
        <v>#N/A</v>
      </c>
      <c r="Y54" s="20" t="e">
        <f>VLOOKUP(B54&amp;" "&amp;L47,[1]UITSLAGEN!$N$6:$O$113,2,FALSE)</f>
        <v>#N/A</v>
      </c>
      <c r="Z54" s="20" t="e">
        <f>VLOOKUP(B54&amp;" "&amp;N47,[1]UITSLAGEN!$N$6:$O$113,2,FALSE)</f>
        <v>#N/A</v>
      </c>
      <c r="AA54" s="20" t="str">
        <f>IF(AND(ISNA(U54),ISNA(U55)),"",IF(ISNA(U54),0,U54)+IF(ISNA(U55),0,U55))</f>
        <v/>
      </c>
      <c r="AB54" s="20" t="str">
        <f>IF(AND(ISNA(V54),ISNA(V55)),"",IF(ISNA(V54),0,V54)+IF(ISNA(V55),0,V55))</f>
        <v/>
      </c>
      <c r="AD54" s="20" t="str">
        <f>IF(AND(ISNA(X54),ISNA(X55)),"",IF(ISNA(X54),0,X54)+IF(ISNA(X55),0,X55))</f>
        <v/>
      </c>
      <c r="AE54" s="20" t="str">
        <f>IF(AND(ISNA(Y54),ISNA(Y55)),"",IF(ISNA(Y54),0,Y54)+IF(ISNA(Y55),0,Y55))</f>
        <v/>
      </c>
      <c r="AF54" s="20" t="str">
        <f>IF(AND(ISNA(Z54),ISNA(Z55)),"",IF(ISNA(Z54),0,Z54)+IF(ISNA(Z55),0,Z55))</f>
        <v/>
      </c>
    </row>
    <row r="55" spans="2:32" ht="22.15" customHeight="1" thickBot="1">
      <c r="B55" s="114"/>
      <c r="C55" s="122"/>
      <c r="D55" s="83"/>
      <c r="E55" s="23"/>
      <c r="F55" s="120"/>
      <c r="G55" s="23"/>
      <c r="H55" s="111"/>
      <c r="I55" s="33"/>
      <c r="J55" s="120"/>
      <c r="K55" s="23"/>
      <c r="L55" s="120"/>
      <c r="M55" s="23"/>
      <c r="N55" s="69"/>
      <c r="O55" s="24"/>
      <c r="P55" s="109"/>
      <c r="Q55" s="37"/>
      <c r="R55" s="75"/>
      <c r="U55" s="20" t="e">
        <f>VLOOKUP(D47&amp;" "&amp;B54,[1]UITSLAGEN!$N$6:$Q$113,4,FALSE)</f>
        <v>#N/A</v>
      </c>
      <c r="V55" s="20" t="e">
        <f>VLOOKUP(F47&amp;" "&amp;B54,[1]UITSLAGEN!$N$6:$Q$113,4,FALSE)</f>
        <v>#N/A</v>
      </c>
      <c r="W55" s="20" t="e">
        <f>VLOOKUP(H47&amp;" "&amp;B54,[1]UITSLAGEN!$N$6:$Q$113,4,FALSE)</f>
        <v>#N/A</v>
      </c>
      <c r="X55" s="20" t="e">
        <f>VLOOKUP(J47&amp;" "&amp;B54,[1]UITSLAGEN!$N$6:$Q$113,4,FALSE)</f>
        <v>#N/A</v>
      </c>
      <c r="Y55" s="20" t="e">
        <f>VLOOKUP(L47&amp;" "&amp;B54,[1]UITSLAGEN!$N$6:$Q$113,4,FALSE)</f>
        <v>#N/A</v>
      </c>
      <c r="Z55" s="20" t="e">
        <f>VLOOKUP(N47&amp;" "&amp;B54,[1]UITSLAGEN!$N$6:$Q$113,4,FALSE)</f>
        <v>#N/A</v>
      </c>
      <c r="AA55" s="20">
        <f>IF(AND(ISNA(U54),ISNA(U55)),0,IF(ISNA(U55),0,-VLOOKUP(D47&amp;" "&amp;B54,[1]UITSLAGEN!$N$6:$S$113,5,FALSE))+IF(ISNA(U54),0,VLOOKUP(B54&amp;" "&amp;D47,[1]UITSLAGEN!$N$6:$S$113,5,FALSE)))</f>
        <v>0</v>
      </c>
      <c r="AB55" s="20">
        <f>IF(AND(ISNA(V54),ISNA(V55)),0,IF(ISNA(V55),0,-VLOOKUP(F47&amp;" "&amp;B54,[1]UITSLAGEN!$N$6:$S$113,5,FALSE))+IF(ISNA(V54),0,VLOOKUP(B54&amp;" "&amp;F47,[1]UITSLAGEN!$N$6:$S$113,5,FALSE)))</f>
        <v>0</v>
      </c>
      <c r="AD55" s="20">
        <f>IF(AND(ISNA(X54),ISNA(X55)),0,IF(ISNA(X55),0,-VLOOKUP(J47&amp;" "&amp;B54,[1]UITSLAGEN!$N$6:$S$113,5,FALSE))+IF(ISNA(X54),0,VLOOKUP(B54&amp;" "&amp;J47,[1]UITSLAGEN!$N$6:$S$113,5,FALSE)))</f>
        <v>0</v>
      </c>
      <c r="AE55" s="20">
        <f>IF(AND(ISNA(Y54),ISNA(Y55)),0,IF(ISNA(Y55),0,-VLOOKUP(L47&amp;" "&amp;B54,[1]UITSLAGEN!$N$6:$S$113,5,FALSE))+IF(ISNA(Y54),0,VLOOKUP(B54&amp;" "&amp;L47,[1]UITSLAGEN!$N$6:$S$113,5,FALSE)))</f>
        <v>0</v>
      </c>
      <c r="AF55" s="20">
        <f>IF(AND(ISNA(Z54),ISNA(Z55)),0,IF(ISNA(Z55),0,-VLOOKUP(N47&amp;" "&amp;B54,[1]UITSLAGEN!$N$6:$S$113,5,FALSE))+IF(ISNA(Z54),0,VLOOKUP(B54&amp;" "&amp;N47,[1]UITSLAGEN!$N$6:$S$113,5,FALSE)))</f>
        <v>0</v>
      </c>
    </row>
    <row r="56" spans="2:32" ht="22.15" customHeight="1">
      <c r="B56" s="113" t="s">
        <v>112</v>
      </c>
      <c r="C56" s="121" t="str">
        <f>IF(ISNA(VLOOKUP(B56,[1]teams!$B$1:$C$77,2,FALSE)),"",VLOOKUP(B56,[1]teams!$B$1:$C$77,2,FALSE))</f>
        <v/>
      </c>
      <c r="D56" s="82" t="str">
        <f>AA56</f>
        <v/>
      </c>
      <c r="E56" s="3">
        <f>AA57</f>
        <v>0</v>
      </c>
      <c r="F56" s="119" t="str">
        <f>AB56</f>
        <v/>
      </c>
      <c r="G56" s="3">
        <f>AB57</f>
        <v>0</v>
      </c>
      <c r="H56" s="119" t="str">
        <f>AC56</f>
        <v/>
      </c>
      <c r="I56" s="3">
        <f>AC57</f>
        <v>0</v>
      </c>
      <c r="J56" s="110"/>
      <c r="K56" s="36"/>
      <c r="L56" s="112" t="str">
        <f>AE56</f>
        <v/>
      </c>
      <c r="M56" s="3">
        <f>AE57</f>
        <v>0</v>
      </c>
      <c r="N56" s="119" t="str">
        <f>AF56</f>
        <v/>
      </c>
      <c r="O56" s="5">
        <f>AF57</f>
        <v>0</v>
      </c>
      <c r="P56" s="108">
        <f>IF(NOT(ISTEXT(D56)),D56) +IF(NOT(ISTEXT(F56)),F56)+IF(NOT(ISTEXT(H56)),H56) +IF(NOT(ISTEXT(J56)),J56)+IF(NOT(ISTEXT(L56)),L56) +IF(NOT(ISTEXT(N56)),N56)</f>
        <v>0</v>
      </c>
      <c r="Q56" s="32">
        <f>IF(AND(E56="",G56="",I56="",K56="",M56="",O56=""),"",E56+G56+I56+K56+M56+O56)</f>
        <v>0</v>
      </c>
      <c r="R56" s="74" t="str">
        <f>IF(T56,"",RANK(S56,S50:S63,0)+T56)</f>
        <v/>
      </c>
      <c r="S56" s="20">
        <f>IF(C56="",-10000,IF(P56="","",-(RANK(P56,P50:P63,0)*1000-Q56)))</f>
        <v>-10000</v>
      </c>
      <c r="T56" s="20" t="b">
        <f>IF(C56="",TRUE)</f>
        <v>1</v>
      </c>
      <c r="U56" s="20" t="e">
        <f>VLOOKUP(B56&amp;" "&amp;D47,[1]UITSLAGEN!$N$6:$O$113,2,FALSE)</f>
        <v>#N/A</v>
      </c>
      <c r="V56" s="20" t="e">
        <f>VLOOKUP(B56&amp;" "&amp;F47,[1]UITSLAGEN!$N$6:$O$113,2,FALSE)</f>
        <v>#N/A</v>
      </c>
      <c r="W56" s="20" t="e">
        <f>VLOOKUP(B56&amp;" "&amp;H47,[1]UITSLAGEN!$N$6:$O$113,2,FALSE)</f>
        <v>#N/A</v>
      </c>
      <c r="X56" s="20" t="e">
        <f>VLOOKUP(B56&amp;" "&amp;J47,[1]UITSLAGEN!$N$6:$O$113,2,FALSE)</f>
        <v>#N/A</v>
      </c>
      <c r="Y56" s="20" t="e">
        <f>VLOOKUP(B56&amp;" "&amp;L47,[1]UITSLAGEN!$N$6:$O$113,2,FALSE)</f>
        <v>#N/A</v>
      </c>
      <c r="Z56" s="20" t="e">
        <f>VLOOKUP(B56&amp;" "&amp;N47,[1]UITSLAGEN!$N$6:$O$113,2,FALSE)</f>
        <v>#N/A</v>
      </c>
      <c r="AA56" s="20" t="str">
        <f>IF(AND(ISNA(U56),ISNA(U57)),"",IF(ISNA(U56),0,U56)+IF(ISNA(U57),0,U57))</f>
        <v/>
      </c>
      <c r="AB56" s="20" t="str">
        <f>IF(AND(ISNA(V56),ISNA(V57)),"",IF(ISNA(V56),0,V56)+IF(ISNA(V57),0,V57))</f>
        <v/>
      </c>
      <c r="AC56" s="20" t="str">
        <f>IF(AND(ISNA(W56),ISNA(W57)),"",IF(ISNA(W56),0,W56)+IF(ISNA(W57),0,W57))</f>
        <v/>
      </c>
      <c r="AE56" s="20" t="str">
        <f>IF(AND(ISNA(Y56),ISNA(Y57)),"",IF(ISNA(Y56),0,Y56)+IF(ISNA(Y57),0,Y57))</f>
        <v/>
      </c>
      <c r="AF56" s="20" t="str">
        <f>IF(AND(ISNA(Z56),ISNA(Z57)),"",IF(ISNA(Z56),0,Z56)+IF(ISNA(Z57),0,Z57))</f>
        <v/>
      </c>
    </row>
    <row r="57" spans="2:32" ht="22.15" customHeight="1" thickBot="1">
      <c r="B57" s="114"/>
      <c r="C57" s="122"/>
      <c r="D57" s="83"/>
      <c r="E57" s="23"/>
      <c r="F57" s="120"/>
      <c r="G57" s="23"/>
      <c r="H57" s="120"/>
      <c r="I57" s="23"/>
      <c r="J57" s="111"/>
      <c r="K57" s="33"/>
      <c r="L57" s="69"/>
      <c r="M57" s="23"/>
      <c r="N57" s="120"/>
      <c r="O57" s="24"/>
      <c r="P57" s="109"/>
      <c r="Q57" s="35"/>
      <c r="R57" s="75"/>
      <c r="U57" s="20" t="e">
        <f>VLOOKUP(D47&amp;" "&amp;B56,[1]UITSLAGEN!$N$6:$Q$113,4,FALSE)</f>
        <v>#N/A</v>
      </c>
      <c r="V57" s="20" t="e">
        <f>VLOOKUP(F47&amp;" "&amp;B56,[1]UITSLAGEN!$N$6:$Q$113,4,FALSE)</f>
        <v>#N/A</v>
      </c>
      <c r="W57" s="20" t="e">
        <f>VLOOKUP(H47&amp;" "&amp;B56,[1]UITSLAGEN!$N$6:$Q$113,4,FALSE)</f>
        <v>#N/A</v>
      </c>
      <c r="X57" s="20" t="e">
        <f>VLOOKUP(J47&amp;" "&amp;B56,[1]UITSLAGEN!$N$6:$Q$113,4,FALSE)</f>
        <v>#N/A</v>
      </c>
      <c r="Y57" s="20" t="e">
        <f>VLOOKUP(L47&amp;" "&amp;B56,[1]UITSLAGEN!$N$6:$Q$113,4,FALSE)</f>
        <v>#N/A</v>
      </c>
      <c r="Z57" s="20" t="e">
        <f>VLOOKUP(N47&amp;" "&amp;B56,[1]UITSLAGEN!$N$6:$Q$113,4,FALSE)</f>
        <v>#N/A</v>
      </c>
      <c r="AA57" s="20">
        <f>IF(AND(ISNA(U56),ISNA(U57)),0,IF(ISNA(U57),0,-VLOOKUP(D47&amp;" "&amp;B56,[1]UITSLAGEN!$N$6:$S$113,5,FALSE))+IF(ISNA(U56),0,VLOOKUP(B56&amp;" "&amp;D47,[1]UITSLAGEN!$N$6:$S$113,5,FALSE)))</f>
        <v>0</v>
      </c>
      <c r="AB57" s="20">
        <f>IF(AND(ISNA(V56),ISNA(V57)),0,IF(ISNA(V57),0,-VLOOKUP(F47&amp;" "&amp;B56,[1]UITSLAGEN!$N$6:$S$113,5,FALSE))+IF(ISNA(V56),0,VLOOKUP(B56&amp;" "&amp;F47,[1]UITSLAGEN!$N$6:$S$113,5,FALSE)))</f>
        <v>0</v>
      </c>
      <c r="AC57" s="20">
        <f>IF(AND(ISNA(W56),ISNA(W57)),0,IF(ISNA(W57),0,-VLOOKUP(H47&amp;" "&amp;B56,[1]UITSLAGEN!$N$6:$S$113,5,FALSE))+IF(ISNA(W56),0,VLOOKUP(B56&amp;" "&amp;H47,[1]UITSLAGEN!$N$6:$S$113,5,FALSE)))</f>
        <v>0</v>
      </c>
      <c r="AE57" s="20">
        <f>IF(AND(ISNA(Y56),ISNA(Y57)),0,IF(ISNA(Y57),0,-VLOOKUP(L47&amp;" "&amp;B56,[1]UITSLAGEN!$N$6:$S$113,5,FALSE))+IF(ISNA(Y56),0,VLOOKUP(B56&amp;" "&amp;L47,[1]UITSLAGEN!$N$6:$S$113,5,FALSE)))</f>
        <v>0</v>
      </c>
      <c r="AF57" s="20">
        <f>IF(AND(ISNA(Z56),ISNA(Z57)),0,IF(ISNA(Z57),0,-VLOOKUP(N47&amp;" "&amp;B56,[1]UITSLAGEN!$N$6:$S$113,5,FALSE))+IF(ISNA(Z56),0,VLOOKUP(B56&amp;" "&amp;N47,[1]UITSLAGEN!$N$6:$S$113,5,FALSE)))</f>
        <v>0</v>
      </c>
    </row>
    <row r="58" spans="2:32" ht="22.15" customHeight="1">
      <c r="B58" s="113" t="s">
        <v>113</v>
      </c>
      <c r="C58" s="121" t="str">
        <f>IF(ISNA(VLOOKUP(B58,[1]teams!$B$1:$C$77,2,FALSE)),"",VLOOKUP(B58,[1]teams!$B$1:$C$77,2,FALSE))</f>
        <v/>
      </c>
      <c r="D58" s="82" t="str">
        <f>AA58</f>
        <v/>
      </c>
      <c r="E58" s="3">
        <f>AA59</f>
        <v>0</v>
      </c>
      <c r="F58" s="119" t="str">
        <f>AB58</f>
        <v/>
      </c>
      <c r="G58" s="3">
        <f>AB59</f>
        <v>0</v>
      </c>
      <c r="H58" s="119" t="str">
        <f>AC58</f>
        <v/>
      </c>
      <c r="I58" s="3">
        <f>AC59</f>
        <v>0</v>
      </c>
      <c r="J58" s="119" t="str">
        <f>AD58</f>
        <v/>
      </c>
      <c r="K58" s="3">
        <f>AD59</f>
        <v>0</v>
      </c>
      <c r="L58" s="110"/>
      <c r="M58" s="36"/>
      <c r="N58" s="112" t="str">
        <f>AF58</f>
        <v/>
      </c>
      <c r="O58" s="5">
        <f>AF59</f>
        <v>0</v>
      </c>
      <c r="P58" s="108">
        <f>IF(NOT(ISTEXT(D58)),D58) +IF(NOT(ISTEXT(F58)),F58)+IF(NOT(ISTEXT(H58)),H58) +IF(NOT(ISTEXT(J58)),J58)+IF(NOT(ISTEXT(L58)),L58) +IF(NOT(ISTEXT(N58)),N58)</f>
        <v>0</v>
      </c>
      <c r="Q58" s="32">
        <f>IF(AND(E58="",G58="",I58="",K58="",M58="",O58=""),"",E58+G58+I58+K58+M58+O58)</f>
        <v>0</v>
      </c>
      <c r="R58" s="74" t="str">
        <f>IF(T58,"",RANK(S58,S50:S63,0)+T58)</f>
        <v/>
      </c>
      <c r="S58" s="20">
        <f>IF(C58="",-10000,IF(P58="","",-(RANK(P58,P50:P63,0)*1000-Q58)))</f>
        <v>-10000</v>
      </c>
      <c r="T58" s="20" t="b">
        <f>IF(C58="",TRUE)</f>
        <v>1</v>
      </c>
      <c r="U58" s="20" t="e">
        <f>VLOOKUP(B58&amp;" "&amp;D47,[1]UITSLAGEN!$N$6:$O$113,2,FALSE)</f>
        <v>#N/A</v>
      </c>
      <c r="V58" s="20" t="e">
        <f>VLOOKUP(B58&amp;" "&amp;F47,[1]UITSLAGEN!$N$6:$O$113,2,FALSE)</f>
        <v>#N/A</v>
      </c>
      <c r="W58" s="20" t="e">
        <f>VLOOKUP(B58&amp;" "&amp;H47,[1]UITSLAGEN!$N$6:$O$113,2,FALSE)</f>
        <v>#N/A</v>
      </c>
      <c r="X58" s="20" t="e">
        <f>VLOOKUP(B58&amp;" "&amp;J47,[1]UITSLAGEN!$N$6:$O$113,2,FALSE)</f>
        <v>#N/A</v>
      </c>
      <c r="Y58" s="20" t="e">
        <f>VLOOKUP(B58&amp;" "&amp;L47,[1]UITSLAGEN!$N$6:$O$113,2,FALSE)</f>
        <v>#N/A</v>
      </c>
      <c r="Z58" s="20" t="e">
        <f>VLOOKUP(B58&amp;" "&amp;N47,[1]UITSLAGEN!$N$6:$O$113,2,FALSE)</f>
        <v>#N/A</v>
      </c>
      <c r="AA58" s="20" t="str">
        <f>IF(AND(ISNA(U58),ISNA(U59)),"",IF(ISNA(U58),0,U58)+IF(ISNA(U59),0,U59))</f>
        <v/>
      </c>
      <c r="AB58" s="20" t="str">
        <f>IF(AND(ISNA(V58),ISNA(V59)),"",IF(ISNA(V58),0,V58)+IF(ISNA(V59),0,V59))</f>
        <v/>
      </c>
      <c r="AC58" s="20" t="str">
        <f>IF(AND(ISNA(W58),ISNA(W59)),"",IF(ISNA(W58),0,W58)+IF(ISNA(W59),0,W59))</f>
        <v/>
      </c>
      <c r="AD58" s="20" t="str">
        <f>IF(AND(ISNA(X58),ISNA(X59)),"",IF(ISNA(X58),0,X58)+IF(ISNA(X59),0,X59))</f>
        <v/>
      </c>
      <c r="AF58" s="20" t="str">
        <f>IF(AND(ISNA(Z58),ISNA(Z59)),"",IF(ISNA(Z58),0,Z58)+IF(ISNA(Z59),0,Z59))</f>
        <v/>
      </c>
    </row>
    <row r="59" spans="2:32" ht="22.15" customHeight="1" thickBot="1">
      <c r="B59" s="114"/>
      <c r="C59" s="122"/>
      <c r="D59" s="83"/>
      <c r="E59" s="23"/>
      <c r="F59" s="120"/>
      <c r="G59" s="23"/>
      <c r="H59" s="120"/>
      <c r="I59" s="23"/>
      <c r="J59" s="120"/>
      <c r="K59" s="23"/>
      <c r="L59" s="111"/>
      <c r="M59" s="33"/>
      <c r="N59" s="69"/>
      <c r="O59" s="24"/>
      <c r="P59" s="109"/>
      <c r="Q59" s="35"/>
      <c r="R59" s="75"/>
      <c r="U59" s="20" t="e">
        <f>VLOOKUP(D47&amp;" "&amp;B58,[1]UITSLAGEN!$N$6:$Q$113,4,FALSE)</f>
        <v>#N/A</v>
      </c>
      <c r="V59" s="20" t="e">
        <f>VLOOKUP(F47&amp;" "&amp;B58,[1]UITSLAGEN!$N$6:$Q$113,4,FALSE)</f>
        <v>#N/A</v>
      </c>
      <c r="W59" s="20" t="e">
        <f>VLOOKUP(H47&amp;" "&amp;B58,[1]UITSLAGEN!$N$6:$Q$113,4,FALSE)</f>
        <v>#N/A</v>
      </c>
      <c r="X59" s="20" t="e">
        <f>VLOOKUP(J47&amp;" "&amp;B58,[1]UITSLAGEN!$N$6:$Q$113,4,FALSE)</f>
        <v>#N/A</v>
      </c>
      <c r="Y59" s="20" t="e">
        <f>VLOOKUP(L47&amp;" "&amp;B58,[1]UITSLAGEN!$N$6:$Q$113,4,FALSE)</f>
        <v>#N/A</v>
      </c>
      <c r="Z59" s="20" t="e">
        <f>VLOOKUP(N47&amp;" "&amp;B58,[1]UITSLAGEN!$N$6:$Q$113,4,FALSE)</f>
        <v>#N/A</v>
      </c>
      <c r="AA59" s="20">
        <f>IF(AND(ISNA(U58),ISNA(U59)),0,IF(ISNA(U59),0,-VLOOKUP(D47&amp;" "&amp;B58,[1]UITSLAGEN!$N$6:$S$113,5,FALSE))+IF(ISNA(U58),0,VLOOKUP(B58&amp;" "&amp;D47,[1]UITSLAGEN!$N$6:$S$113,5,FALSE)))</f>
        <v>0</v>
      </c>
      <c r="AB59" s="20">
        <f>IF(AND(ISNA(V58),ISNA(V59)),0,IF(ISNA(V59),0,-VLOOKUP(F47&amp;" "&amp;B58,[1]UITSLAGEN!$N$6:$S$113,5,FALSE))+IF(ISNA(V58),0,VLOOKUP(B58&amp;" "&amp;F47,[1]UITSLAGEN!$N$6:$S$113,5,FALSE)))</f>
        <v>0</v>
      </c>
      <c r="AC59" s="20">
        <f>IF(AND(ISNA(W58),ISNA(W59)),0,IF(ISNA(W59),0,-VLOOKUP(H47&amp;" "&amp;B58,[1]UITSLAGEN!$N$6:$S$113,5,FALSE))+IF(ISNA(W58),0,VLOOKUP(B58&amp;" "&amp;H47,[1]UITSLAGEN!$N$6:$S$113,5,FALSE)))</f>
        <v>0</v>
      </c>
      <c r="AD59" s="20">
        <f>IF(AND(ISNA(X58),ISNA(X59)),0,IF(ISNA(X59),0,-VLOOKUP(J47&amp;" "&amp;B58,[1]UITSLAGEN!$N$6:$S$113,5,FALSE))+IF(ISNA(X58),0,VLOOKUP(B58&amp;" "&amp;J47,[1]UITSLAGEN!$N$6:$S$113,5,FALSE)))</f>
        <v>0</v>
      </c>
      <c r="AF59" s="20">
        <f>IF(AND(ISNA(Z58),ISNA(Z59)),0,IF(ISNA(Z59),0,-VLOOKUP(N47&amp;" "&amp;B58,[1]UITSLAGEN!$N$6:$S$113,5,FALSE))+IF(ISNA(Z58),0,VLOOKUP(B58&amp;" "&amp;N47,[1]UITSLAGEN!$N$6:$S$113,5,FALSE)))</f>
        <v>0</v>
      </c>
    </row>
    <row r="60" spans="2:32" ht="22.15" customHeight="1">
      <c r="B60" s="113" t="s">
        <v>114</v>
      </c>
      <c r="C60" s="121" t="str">
        <f>IF(ISNA(VLOOKUP(B60,[1]teams!$B$1:$C$77,2,FALSE)),"",VLOOKUP(B60,[1]teams!$B$1:$C$77,2,FALSE))</f>
        <v/>
      </c>
      <c r="D60" s="117" t="str">
        <f>AA60</f>
        <v/>
      </c>
      <c r="E60" s="1">
        <f>AA61</f>
        <v>0</v>
      </c>
      <c r="F60" s="104" t="str">
        <f>AB60</f>
        <v/>
      </c>
      <c r="G60" s="1">
        <f>AB61</f>
        <v>0</v>
      </c>
      <c r="H60" s="119" t="str">
        <f>AC60</f>
        <v/>
      </c>
      <c r="I60" s="1">
        <f>AC61</f>
        <v>0</v>
      </c>
      <c r="J60" s="119" t="str">
        <f>AD60</f>
        <v/>
      </c>
      <c r="K60" s="1">
        <f>AD61</f>
        <v>0</v>
      </c>
      <c r="L60" s="104" t="str">
        <f>AE60</f>
        <v/>
      </c>
      <c r="M60" s="1">
        <f>AE61</f>
        <v>0</v>
      </c>
      <c r="N60" s="106"/>
      <c r="O60" s="38"/>
      <c r="P60" s="108">
        <f>IF(NOT(ISTEXT(D60)),D60) +IF(NOT(ISTEXT(F60)),F60)+IF(NOT(ISTEXT(H60)),H60) +IF(NOT(ISTEXT(J60)),J60)+IF(NOT(ISTEXT(L60)),L60) +IF(NOT(ISTEXT(N60)),N60)</f>
        <v>0</v>
      </c>
      <c r="Q60" s="32">
        <f>IF(AND(E60="",G60="",I60="",K60="",M60="",O60=""),"",E60+G60+I60+K60+M60+O60)</f>
        <v>0</v>
      </c>
      <c r="R60" s="74" t="str">
        <f>IF(T60,"",RANK(S60,S50:S63,0)+T60)</f>
        <v/>
      </c>
      <c r="S60" s="20">
        <f>IF(C60="",-10000,IF(P60="","",-(RANK(P60,P50:P63,0)*1000-Q60)))</f>
        <v>-10000</v>
      </c>
      <c r="T60" s="20" t="b">
        <f>IF(C60="",TRUE)</f>
        <v>1</v>
      </c>
      <c r="U60" s="20" t="e">
        <f>VLOOKUP(B60&amp;" "&amp;D47,[1]UITSLAGEN!$N$6:$O$113,2,FALSE)</f>
        <v>#N/A</v>
      </c>
      <c r="V60" s="20" t="e">
        <f>VLOOKUP(B60&amp;" "&amp;F47,[1]UITSLAGEN!$N$6:$O$113,2,FALSE)</f>
        <v>#N/A</v>
      </c>
      <c r="W60" s="20" t="e">
        <f>VLOOKUP(B60&amp;" "&amp;H47,[1]UITSLAGEN!$N$6:$O$113,2,FALSE)</f>
        <v>#N/A</v>
      </c>
      <c r="X60" s="20" t="e">
        <f>VLOOKUP(B60&amp;" "&amp;J47,[1]UITSLAGEN!$N$6:$O$113,2,FALSE)</f>
        <v>#N/A</v>
      </c>
      <c r="Y60" s="20" t="e">
        <f>VLOOKUP(B60&amp;" "&amp;L47,[1]UITSLAGEN!$N$6:$O$113,2,FALSE)</f>
        <v>#N/A</v>
      </c>
      <c r="Z60" s="20" t="e">
        <f>VLOOKUP(B60&amp;" "&amp;N47,[1]UITSLAGEN!$N$6:$O$113,2,FALSE)</f>
        <v>#N/A</v>
      </c>
      <c r="AA60" s="20" t="str">
        <f>IF(AND(ISNA(U60),ISNA(U61)),"",IF(ISNA(U60),0,U60)+IF(ISNA(U61),0,U61))</f>
        <v/>
      </c>
      <c r="AB60" s="20" t="str">
        <f>IF(AND(ISNA(V60),ISNA(V61)),"",IF(ISNA(V60),0,V60)+IF(ISNA(V61),0,V61))</f>
        <v/>
      </c>
      <c r="AC60" s="20" t="str">
        <f t="shared" ref="AC60:AE62" si="4">IF(AND(ISNA(W60),ISNA(W61)),"",IF(ISNA(W60),0,W60)+IF(ISNA(W61),0,W61))</f>
        <v/>
      </c>
      <c r="AD60" s="20" t="str">
        <f t="shared" si="4"/>
        <v/>
      </c>
      <c r="AE60" s="20" t="str">
        <f t="shared" si="4"/>
        <v/>
      </c>
    </row>
    <row r="61" spans="2:32" ht="22.15" customHeight="1" thickBot="1">
      <c r="B61" s="140"/>
      <c r="C61" s="122"/>
      <c r="D61" s="118"/>
      <c r="E61" s="30"/>
      <c r="F61" s="105"/>
      <c r="G61" s="30"/>
      <c r="H61" s="120"/>
      <c r="I61" s="30"/>
      <c r="J61" s="120"/>
      <c r="K61" s="30"/>
      <c r="L61" s="105"/>
      <c r="M61" s="30"/>
      <c r="N61" s="107"/>
      <c r="O61" s="39"/>
      <c r="P61" s="109"/>
      <c r="Q61" s="35"/>
      <c r="R61" s="75"/>
      <c r="U61" s="20" t="e">
        <f>VLOOKUP(D47&amp;" "&amp;B60,[1]UITSLAGEN!$N$6:$Q$113,4,FALSE)</f>
        <v>#N/A</v>
      </c>
      <c r="V61" s="20" t="e">
        <f>VLOOKUP(F47&amp;" "&amp;B60,[1]UITSLAGEN!$N$6:$Q$113,4,FALSE)</f>
        <v>#N/A</v>
      </c>
      <c r="W61" s="20" t="e">
        <f>VLOOKUP(H47&amp;" "&amp;B60,[1]UITSLAGEN!$N$6:$Q$113,4,FALSE)</f>
        <v>#N/A</v>
      </c>
      <c r="X61" s="20" t="e">
        <f>VLOOKUP(J47&amp;" "&amp;B60,[1]UITSLAGEN!$N$6:$Q$113,4,FALSE)</f>
        <v>#N/A</v>
      </c>
      <c r="Y61" s="20" t="e">
        <f>VLOOKUP(L47&amp;" "&amp;B60,[1]UITSLAGEN!$N$6:$Q$113,4,FALSE)</f>
        <v>#N/A</v>
      </c>
      <c r="Z61" s="20" t="e">
        <f>VLOOKUP(N47&amp;" "&amp;B60,[1]UITSLAGEN!$N$6:$Q$113,4,FALSE)</f>
        <v>#N/A</v>
      </c>
      <c r="AA61" s="20">
        <f>IF(AND(ISNA(U60),ISNA(U61)),0,IF(ISNA(U61),0,-VLOOKUP(D47&amp;" "&amp;B60,[1]UITSLAGEN!$N$6:$S$113,5,FALSE))+IF(ISNA(U60),0,VLOOKUP(B60&amp;" "&amp;D47,[1]UITSLAGEN!$N$6:$S$113,5,FALSE)))</f>
        <v>0</v>
      </c>
      <c r="AB61" s="20">
        <f>IF(AND(ISNA(V60),ISNA(V61)),0,IF(ISNA(V61),0,-VLOOKUP(F47&amp;" "&amp;B60,[1]UITSLAGEN!$N$6:$S$113,5,FALSE))+IF(ISNA(V60),0,VLOOKUP(B60&amp;" "&amp;F47,[1]UITSLAGEN!$N$6:$S$113,5,FALSE)))</f>
        <v>0</v>
      </c>
      <c r="AC61" s="20">
        <f>IF(AND(ISNA(W60),ISNA(W61)),0,IF(ISNA(W61),0,-VLOOKUP(H47&amp;" "&amp;B60,[1]UITSLAGEN!$N$6:$S$113,5,FALSE))+IF(ISNA(W60),0,VLOOKUP(B60&amp;" "&amp;H47,[1]UITSLAGEN!$N$6:$S$113,5,FALSE)))</f>
        <v>0</v>
      </c>
      <c r="AD61" s="20">
        <f>IF(AND(ISNA(X60),ISNA(X61)),0,IF(ISNA(X61),0,-VLOOKUP(J47&amp;" "&amp;B60,[1]UITSLAGEN!$N$6:$S$113,5,FALSE))+IF(ISNA(X60),0,VLOOKUP(B60&amp;" "&amp;J47,[1]UITSLAGEN!$N$6:$S$113,5,FALSE)))</f>
        <v>0</v>
      </c>
      <c r="AE61" s="20">
        <f>IF(AND(ISNA(Y60),ISNA(Y61)),0,IF(ISNA(Y61),0,-VLOOKUP(L47&amp;" "&amp;B60,[1]UITSLAGEN!$N$6:$S$113,5,FALSE))+IF(ISNA(Y60),0,VLOOKUP(B60&amp;" "&amp;L47,[1]UITSLAGEN!$N$6:$S$113,5,FALSE)))</f>
        <v>0</v>
      </c>
    </row>
    <row r="62" spans="2:32" ht="22.15" customHeight="1">
      <c r="B62" s="113" t="s">
        <v>115</v>
      </c>
      <c r="C62" s="115" t="str">
        <f>IF(ISNA(VLOOKUP(B62,[1]teams!$B$1:$C$77,2,FALSE)),"",VLOOKUP(B62,[1]teams!$B$1:$C$77,2,FALSE))</f>
        <v/>
      </c>
      <c r="D62" s="117" t="str">
        <f>AA62</f>
        <v/>
      </c>
      <c r="E62" s="1">
        <f>AA63</f>
        <v>0</v>
      </c>
      <c r="F62" s="104" t="str">
        <f>AB62</f>
        <v/>
      </c>
      <c r="G62" s="1">
        <f>AB63</f>
        <v>0</v>
      </c>
      <c r="H62" s="119" t="str">
        <f>AC62</f>
        <v/>
      </c>
      <c r="I62" s="1">
        <f>AC63</f>
        <v>0</v>
      </c>
      <c r="J62" s="104" t="str">
        <f>AD62</f>
        <v/>
      </c>
      <c r="K62" s="1">
        <f>AD63</f>
        <v>0</v>
      </c>
      <c r="L62" s="104" t="str">
        <f>AE62</f>
        <v/>
      </c>
      <c r="M62" s="1">
        <f>AE63</f>
        <v>0</v>
      </c>
      <c r="N62" s="106"/>
      <c r="O62" s="38"/>
      <c r="P62" s="108">
        <f>IF(NOT(ISTEXT(D62)),D62) +IF(NOT(ISTEXT(F62)),F62)+IF(NOT(ISTEXT(H62)),H62) +IF(NOT(ISTEXT(J62)),J62)+IF(NOT(ISTEXT(L62)),L62) +IF(NOT(ISTEXT(N62)),N62)</f>
        <v>0</v>
      </c>
      <c r="Q62" s="32">
        <f>IF(AND(E62="",G62="",I62="",K62="",M62="",O62=""),"",E62+G62+I62+K62+M62+O62)</f>
        <v>0</v>
      </c>
      <c r="R62" s="74" t="str">
        <f>IF(T62,"",RANK(S62,S52:S63,0)+T62)</f>
        <v/>
      </c>
      <c r="S62" s="20">
        <f>IF(C62="",-10000,IF(P62="","",-(RANK(P62,P52:P63,0)*1000-Q62)))</f>
        <v>-10000</v>
      </c>
      <c r="T62" s="20" t="b">
        <f>IF(C62="",TRUE)</f>
        <v>1</v>
      </c>
      <c r="U62" s="20" t="e">
        <f>VLOOKUP(B62&amp;" "&amp;D47,[1]UITSLAGEN!$N$6:$O$113,2,FALSE)</f>
        <v>#N/A</v>
      </c>
      <c r="V62" s="20" t="e">
        <f>VLOOKUP(B62&amp;" "&amp;F47,[1]UITSLAGEN!$N$6:$O$113,2,FALSE)</f>
        <v>#N/A</v>
      </c>
      <c r="W62" s="20" t="e">
        <f>VLOOKUP(B62&amp;" "&amp;H47,[1]UITSLAGEN!$N$6:$O$113,2,FALSE)</f>
        <v>#N/A</v>
      </c>
      <c r="X62" s="20" t="e">
        <f>VLOOKUP(B62&amp;" "&amp;J47,[1]UITSLAGEN!$N$6:$O$113,2,FALSE)</f>
        <v>#N/A</v>
      </c>
      <c r="Y62" s="20" t="e">
        <f>VLOOKUP(B62&amp;" "&amp;L47,[1]UITSLAGEN!$N$6:$O$113,2,FALSE)</f>
        <v>#N/A</v>
      </c>
      <c r="Z62" s="20" t="e">
        <f>VLOOKUP(B62&amp;" "&amp;N47,[1]UITSLAGEN!$N$6:$O$113,2,FALSE)</f>
        <v>#N/A</v>
      </c>
      <c r="AA62" s="20" t="str">
        <f>IF(AND(ISNA(U62),ISNA(U63)),"",IF(ISNA(U62),0,U62)+IF(ISNA(U63),0,U63))</f>
        <v/>
      </c>
      <c r="AB62" s="20" t="str">
        <f>IF(AND(ISNA(V62),ISNA(V63)),"",IF(ISNA(V62),0,V62)+IF(ISNA(V63),0,V63))</f>
        <v/>
      </c>
      <c r="AC62" s="20" t="str">
        <f t="shared" si="4"/>
        <v/>
      </c>
      <c r="AD62" s="20" t="str">
        <f t="shared" si="4"/>
        <v/>
      </c>
      <c r="AE62" s="20" t="str">
        <f t="shared" si="4"/>
        <v/>
      </c>
    </row>
    <row r="63" spans="2:32" ht="22.15" customHeight="1" thickBot="1">
      <c r="B63" s="114"/>
      <c r="C63" s="116"/>
      <c r="D63" s="118"/>
      <c r="E63" s="30"/>
      <c r="F63" s="105"/>
      <c r="G63" s="30"/>
      <c r="H63" s="120"/>
      <c r="I63" s="30"/>
      <c r="J63" s="105"/>
      <c r="K63" s="30"/>
      <c r="L63" s="105"/>
      <c r="M63" s="30"/>
      <c r="N63" s="107"/>
      <c r="O63" s="39"/>
      <c r="P63" s="109"/>
      <c r="Q63" s="35"/>
      <c r="R63" s="75"/>
      <c r="U63" s="20" t="e">
        <f>VLOOKUP(D47&amp;" "&amp;B62,[1]UITSLAGEN!$N$6:$Q$113,4,FALSE)</f>
        <v>#N/A</v>
      </c>
      <c r="V63" s="20" t="e">
        <f>VLOOKUP(F47&amp;" "&amp;B62,[1]UITSLAGEN!$N$6:$Q$113,4,FALSE)</f>
        <v>#N/A</v>
      </c>
      <c r="W63" s="20" t="e">
        <f>VLOOKUP(H47&amp;" "&amp;B62,[1]UITSLAGEN!$N$6:$Q$113,4,FALSE)</f>
        <v>#N/A</v>
      </c>
      <c r="X63" s="20" t="e">
        <f>VLOOKUP(J47&amp;" "&amp;B62,[1]UITSLAGEN!$N$6:$Q$113,4,FALSE)</f>
        <v>#N/A</v>
      </c>
      <c r="Y63" s="20" t="e">
        <f>VLOOKUP(L47&amp;" "&amp;B62,[1]UITSLAGEN!$N$6:$Q$113,4,FALSE)</f>
        <v>#N/A</v>
      </c>
      <c r="Z63" s="20" t="e">
        <f>VLOOKUP(N47&amp;" "&amp;B62,[1]UITSLAGEN!$N$6:$Q$113,4,FALSE)</f>
        <v>#N/A</v>
      </c>
      <c r="AA63" s="20">
        <f>IF(AND(ISNA(U62),ISNA(U63)),0,IF(ISNA(U63),0,-VLOOKUP(D47&amp;" "&amp;B62,[1]UITSLAGEN!$N$6:$S$113,5,FALSE))+IF(ISNA(U62),0,VLOOKUP(B62&amp;" "&amp;D47,[1]UITSLAGEN!$N$6:$S$113,5,FALSE)))</f>
        <v>0</v>
      </c>
      <c r="AB63" s="20">
        <f>IF(AND(ISNA(V62),ISNA(V63)),0,IF(ISNA(V63),0,-VLOOKUP(F47&amp;" "&amp;B62,[1]UITSLAGEN!$N$6:$S$113,5,FALSE))+IF(ISNA(V62),0,VLOOKUP(B62&amp;" "&amp;F47,[1]UITSLAGEN!$N$6:$S$113,5,FALSE)))</f>
        <v>0</v>
      </c>
      <c r="AC63" s="20">
        <f>IF(AND(ISNA(W62),ISNA(W63)),0,IF(ISNA(W63),0,-VLOOKUP(H47&amp;" "&amp;B62,[1]UITSLAGEN!$N$6:$S$113,5,FALSE))+IF(ISNA(W62),0,VLOOKUP(B62&amp;" "&amp;H47,[1]UITSLAGEN!$N$6:$S$113,5,FALSE)))</f>
        <v>0</v>
      </c>
      <c r="AD63" s="20">
        <f>IF(AND(ISNA(X62),ISNA(X63)),0,IF(ISNA(X63),0,-VLOOKUP(J47&amp;" "&amp;B62,[1]UITSLAGEN!$N$6:$S$113,5,FALSE))+IF(ISNA(X62),0,VLOOKUP(B62&amp;" "&amp;J47,[1]UITSLAGEN!$N$6:$S$113,5,FALSE)))</f>
        <v>0</v>
      </c>
      <c r="AE63" s="20">
        <f>IF(AND(ISNA(Y62),ISNA(Y63)),0,IF(ISNA(Y63),0,-VLOOKUP(L47&amp;" "&amp;B62,[1]UITSLAGEN!$N$6:$S$113,5,FALSE))+IF(ISNA(Y62),0,VLOOKUP(B62&amp;" "&amp;L47,[1]UITSLAGEN!$N$6:$S$113,5,FALSE)))</f>
        <v>0</v>
      </c>
    </row>
    <row r="64" spans="2:32" ht="22.15" customHeight="1" thickBot="1">
      <c r="D64" s="20" t="str">
        <f>B67</f>
        <v>3-E1</v>
      </c>
      <c r="F64" s="20" t="str">
        <f>B69</f>
        <v>3-E2</v>
      </c>
      <c r="H64" s="20" t="str">
        <f>B71</f>
        <v>3-E3</v>
      </c>
      <c r="J64" s="20" t="str">
        <f>B73</f>
        <v>3-E4</v>
      </c>
      <c r="L64" s="20" t="str">
        <f>B75</f>
        <v>3-E5</v>
      </c>
      <c r="N64" s="20" t="str">
        <f>B77</f>
        <v>3-E6</v>
      </c>
    </row>
    <row r="65" spans="2:32" ht="22.15" customHeight="1">
      <c r="B65" s="113" t="s">
        <v>50</v>
      </c>
      <c r="C65" s="135" t="s">
        <v>70</v>
      </c>
      <c r="D65" s="124" t="str">
        <f>+C67</f>
        <v/>
      </c>
      <c r="E65" s="137"/>
      <c r="F65" s="124" t="str">
        <f>+C69</f>
        <v/>
      </c>
      <c r="G65" s="137"/>
      <c r="H65" s="124" t="str">
        <f>+C71</f>
        <v/>
      </c>
      <c r="I65" s="137"/>
      <c r="J65" s="124" t="str">
        <f>+C73</f>
        <v/>
      </c>
      <c r="K65" s="137"/>
      <c r="L65" s="124" t="str">
        <f>+C75</f>
        <v/>
      </c>
      <c r="M65" s="125"/>
      <c r="N65" s="124" t="str">
        <f>+C77</f>
        <v/>
      </c>
      <c r="O65" s="125"/>
      <c r="P65" s="128" t="s">
        <v>2</v>
      </c>
      <c r="Q65" s="129"/>
      <c r="R65" s="129" t="s">
        <v>3</v>
      </c>
    </row>
    <row r="66" spans="2:32" ht="22.15" customHeight="1" thickBot="1">
      <c r="B66" s="114"/>
      <c r="C66" s="136"/>
      <c r="D66" s="138"/>
      <c r="E66" s="139"/>
      <c r="F66" s="138"/>
      <c r="G66" s="139"/>
      <c r="H66" s="138"/>
      <c r="I66" s="139"/>
      <c r="J66" s="138"/>
      <c r="K66" s="139"/>
      <c r="L66" s="126"/>
      <c r="M66" s="127"/>
      <c r="N66" s="126"/>
      <c r="O66" s="127"/>
      <c r="P66" s="130"/>
      <c r="Q66" s="131"/>
      <c r="R66" s="132"/>
    </row>
    <row r="67" spans="2:32" ht="22.15" customHeight="1">
      <c r="B67" s="113" t="s">
        <v>116</v>
      </c>
      <c r="C67" s="121" t="str">
        <f>IF(ISNA(VLOOKUP(B67,[1]teams!$B$1:$C$77,2,FALSE)),"",VLOOKUP(B67,[1]teams!$B$1:$C$77,2,FALSE))</f>
        <v/>
      </c>
      <c r="D67" s="133"/>
      <c r="E67" s="31"/>
      <c r="F67" s="123" t="str">
        <f>AB67</f>
        <v/>
      </c>
      <c r="G67" s="1">
        <f>AB68</f>
        <v>0</v>
      </c>
      <c r="H67" s="104" t="str">
        <f>AC67</f>
        <v/>
      </c>
      <c r="I67" s="1">
        <f>AC68</f>
        <v>0</v>
      </c>
      <c r="J67" s="104" t="str">
        <f>AD67</f>
        <v/>
      </c>
      <c r="K67" s="1">
        <f>AD68</f>
        <v>0</v>
      </c>
      <c r="L67" s="104" t="str">
        <f>AE67</f>
        <v/>
      </c>
      <c r="M67" s="1">
        <f>AE68</f>
        <v>0</v>
      </c>
      <c r="N67" s="123" t="str">
        <f>AF67</f>
        <v/>
      </c>
      <c r="O67" s="8">
        <f>AF68</f>
        <v>0</v>
      </c>
      <c r="P67" s="108">
        <f>IF(NOT(ISTEXT(D67)),D67) +IF(NOT(ISTEXT(F67)),F67)+IF(NOT(ISTEXT(H67)),H67) +IF(NOT(ISTEXT(J67)),J67)+IF(NOT(ISTEXT(L67)),L67) +IF(NOT(ISTEXT(N67)),N67)</f>
        <v>0</v>
      </c>
      <c r="Q67" s="32">
        <f>IF(AND(E67="",G67="",I67="",K67="",M67="",O67=""),"",E67+G67+I67+K67+M67+O67)</f>
        <v>0</v>
      </c>
      <c r="R67" s="74" t="str">
        <f>IF(T67,"",RANK(S67,S67:S78,0)+T67)</f>
        <v/>
      </c>
      <c r="S67" s="20">
        <f>IF(C67="",-10000,IF(P67="","",-(RANK(P67,P67:P78,0)*1000-Q67)))</f>
        <v>-10000</v>
      </c>
      <c r="T67" s="20" t="b">
        <f>IF(C67="",TRUE)</f>
        <v>1</v>
      </c>
      <c r="U67" s="20" t="e">
        <f>VLOOKUP(B67&amp;" "&amp;D64,[1]UITSLAGEN!$N$6:$O$113,2,FALSE)</f>
        <v>#N/A</v>
      </c>
      <c r="V67" s="20" t="e">
        <f>VLOOKUP(B67&amp;" "&amp;F64,[1]UITSLAGEN!$N$6:$O$113,2,FALSE)</f>
        <v>#N/A</v>
      </c>
      <c r="W67" s="20" t="e">
        <f>VLOOKUP(B67&amp;" "&amp;H64,[1]UITSLAGEN!$N$6:$O$113,2,FALSE)</f>
        <v>#N/A</v>
      </c>
      <c r="X67" s="20" t="e">
        <f>VLOOKUP(B67&amp;" "&amp;J64,[1]UITSLAGEN!$N$6:$O$113,2,FALSE)</f>
        <v>#N/A</v>
      </c>
      <c r="Y67" s="20" t="e">
        <f>VLOOKUP(B67&amp;" "&amp;L64,[1]UITSLAGEN!$N$6:$O$113,2,FALSE)</f>
        <v>#N/A</v>
      </c>
      <c r="Z67" s="20" t="e">
        <f>VLOOKUP(B67&amp;" "&amp;N64,[1]UITSLAGEN!$N$6:$O$113,2,FALSE)</f>
        <v>#N/A</v>
      </c>
      <c r="AA67" s="20" t="str">
        <f t="shared" ref="AA67:AF67" si="5">IF(AND(ISNA(U67),ISNA(U68)),"",IF(ISNA(U67),0,U67)+IF(ISNA(U68),0,U68))</f>
        <v/>
      </c>
      <c r="AB67" s="20" t="str">
        <f t="shared" si="5"/>
        <v/>
      </c>
      <c r="AC67" s="20" t="str">
        <f t="shared" si="5"/>
        <v/>
      </c>
      <c r="AD67" s="20" t="str">
        <f t="shared" si="5"/>
        <v/>
      </c>
      <c r="AE67" s="20" t="str">
        <f t="shared" si="5"/>
        <v/>
      </c>
      <c r="AF67" s="20" t="str">
        <f t="shared" si="5"/>
        <v/>
      </c>
    </row>
    <row r="68" spans="2:32" ht="22.15" customHeight="1" thickBot="1">
      <c r="B68" s="114"/>
      <c r="C68" s="122"/>
      <c r="D68" s="134"/>
      <c r="E68" s="33"/>
      <c r="F68" s="123"/>
      <c r="G68" s="34"/>
      <c r="H68" s="120"/>
      <c r="I68" s="23"/>
      <c r="J68" s="120"/>
      <c r="K68" s="23"/>
      <c r="L68" s="120"/>
      <c r="M68" s="23"/>
      <c r="N68" s="69"/>
      <c r="O68" s="24"/>
      <c r="P68" s="109"/>
      <c r="Q68" s="35"/>
      <c r="R68" s="75"/>
      <c r="U68" s="20" t="e">
        <f>VLOOKUP(D64&amp;" "&amp;B67,[1]UITSLAGEN!$N$6:$Q$113,4,FALSE)</f>
        <v>#N/A</v>
      </c>
      <c r="V68" s="20" t="e">
        <f>VLOOKUP(F64&amp;" "&amp;B67,[1]UITSLAGEN!$N$6:$Q$113,4,FALSE)</f>
        <v>#N/A</v>
      </c>
      <c r="W68" s="20" t="e">
        <f>VLOOKUP(H64&amp;" "&amp;B67,[1]UITSLAGEN!$N$6:$Q$113,4,FALSE)</f>
        <v>#N/A</v>
      </c>
      <c r="X68" s="20" t="e">
        <f>VLOOKUP(J64&amp;" "&amp;B67,[1]UITSLAGEN!$N$6:$Q$113,4,FALSE)</f>
        <v>#N/A</v>
      </c>
      <c r="Y68" s="20" t="e">
        <f>VLOOKUP(L64&amp;" "&amp;B67,[1]UITSLAGEN!$N$6:$Q$113,4,FALSE)</f>
        <v>#N/A</v>
      </c>
      <c r="Z68" s="20" t="e">
        <f>VLOOKUP(N64&amp;" "&amp;B67,[1]UITSLAGEN!$N$6:$Q$113,4,FALSE)</f>
        <v>#N/A</v>
      </c>
      <c r="AB68" s="20">
        <f>IF(AND(ISNA(V67),ISNA(V68)),0,IF(ISNA(V68),0,-VLOOKUP(F64&amp;" "&amp;B67,[1]UITSLAGEN!$N$6:$S$113,5,FALSE))+IF(ISNA(V67),0,VLOOKUP(B67&amp;" "&amp;F64,[1]UITSLAGEN!$N$6:$S$113,5,FALSE)))</f>
        <v>0</v>
      </c>
      <c r="AC68" s="20">
        <f>IF(AND(ISNA(W67),ISNA(W68)),0,IF(ISNA(W68),0,-VLOOKUP(H64&amp;" "&amp;B67,[1]UITSLAGEN!$N$6:$S$113,5,FALSE))+IF(ISNA(W67),0,VLOOKUP(B67&amp;" "&amp;H64,[1]UITSLAGEN!$N$6:$S$113,5,FALSE)))</f>
        <v>0</v>
      </c>
      <c r="AD68" s="20">
        <f>IF(AND(ISNA(X67),ISNA(X68)),0,IF(ISNA(X68),0,-VLOOKUP(J64&amp;" "&amp;B67,[1]UITSLAGEN!$N$6:$S$113,5,FALSE))+IF(ISNA(X67),0,VLOOKUP(B67&amp;" "&amp;J64,[1]UITSLAGEN!$N$6:$S$113,5,FALSE)))</f>
        <v>0</v>
      </c>
      <c r="AE68" s="20">
        <f>IF(AND(ISNA(Y67),ISNA(Y68)),0,IF(ISNA(Y68),0,-VLOOKUP(L64&amp;" "&amp;B67,[1]UITSLAGEN!$N$6:$S$113,5,FALSE))+IF(ISNA(Y67),0,VLOOKUP(B67&amp;" "&amp;L64,[1]UITSLAGEN!$N$6:$S$113,5,FALSE)))</f>
        <v>0</v>
      </c>
      <c r="AF68" s="20">
        <f>IF(AND(ISNA(Z67),ISNA(Z68)),0,IF(ISNA(Z68),0,-VLOOKUP(N64&amp;" "&amp;B67,[1]UITSLAGEN!$N$6:$S$113,5,FALSE))+IF(ISNA(Z67),0,VLOOKUP(B67&amp;" "&amp;N64,[1]UITSLAGEN!$N$6:$S$113,5,FALSE)))</f>
        <v>0</v>
      </c>
    </row>
    <row r="69" spans="2:32" ht="22.15" customHeight="1">
      <c r="B69" s="113" t="s">
        <v>117</v>
      </c>
      <c r="C69" s="121" t="str">
        <f>IF(ISNA(VLOOKUP(B69,[1]teams!$B$1:$C$77,2,FALSE)),"",VLOOKUP(B69,[1]teams!$B$1:$C$77,2,FALSE))</f>
        <v/>
      </c>
      <c r="D69" s="117" t="str">
        <f>AA69</f>
        <v/>
      </c>
      <c r="E69" s="1">
        <f>AA70</f>
        <v>0</v>
      </c>
      <c r="F69" s="110"/>
      <c r="G69" s="36"/>
      <c r="H69" s="104" t="str">
        <f>AC69</f>
        <v/>
      </c>
      <c r="I69" s="3">
        <f>AC70</f>
        <v>0</v>
      </c>
      <c r="J69" s="104" t="str">
        <f>AD69</f>
        <v/>
      </c>
      <c r="K69" s="11">
        <f>AD70</f>
        <v>0</v>
      </c>
      <c r="L69" s="119" t="str">
        <f>AE69</f>
        <v/>
      </c>
      <c r="M69" s="3">
        <f>AE70</f>
        <v>0</v>
      </c>
      <c r="N69" s="123" t="str">
        <f>AF69</f>
        <v/>
      </c>
      <c r="O69" s="5">
        <f>AF70</f>
        <v>0</v>
      </c>
      <c r="P69" s="108">
        <f>IF(NOT(ISTEXT(D69)),D69) +IF(NOT(ISTEXT(F69)),F69)+IF(NOT(ISTEXT(H69)),H69) +IF(NOT(ISTEXT(J69)),J69)+IF(NOT(ISTEXT(L69)),L69) +IF(NOT(ISTEXT(N69)),N69)</f>
        <v>0</v>
      </c>
      <c r="Q69" s="32">
        <f>IF(AND(E69="",G69="",I69="",K69="",M69="",O69=""),"",E69+G69+I69+K69+M69+O69)</f>
        <v>0</v>
      </c>
      <c r="R69" s="74" t="str">
        <f>IF(T69,"",RANK(S69,S67:S78,0)+T69)</f>
        <v/>
      </c>
      <c r="S69" s="20">
        <f>IF(C69="",-10000,IF(P69="","",-(RANK(P69,P67:P78,0)*1000-Q69)))</f>
        <v>-10000</v>
      </c>
      <c r="T69" s="20" t="b">
        <f>IF(C69="",TRUE)</f>
        <v>1</v>
      </c>
      <c r="U69" s="20" t="e">
        <f>VLOOKUP(B69&amp;" "&amp;D64,[1]UITSLAGEN!$N$6:$O$113,2,FALSE)</f>
        <v>#N/A</v>
      </c>
      <c r="V69" s="20" t="e">
        <f>VLOOKUP(B69&amp;" "&amp;F64,[1]UITSLAGEN!$N$6:$O$113,2,FALSE)</f>
        <v>#N/A</v>
      </c>
      <c r="W69" s="20" t="e">
        <f>VLOOKUP(B69&amp;" "&amp;H64,[1]UITSLAGEN!$N$6:$O$113,2,FALSE)</f>
        <v>#N/A</v>
      </c>
      <c r="X69" s="20" t="e">
        <f>VLOOKUP(B69&amp;" "&amp;J64,[1]UITSLAGEN!$N$6:$O$113,2,FALSE)</f>
        <v>#N/A</v>
      </c>
      <c r="Y69" s="20" t="e">
        <f>VLOOKUP(B69&amp;" "&amp;L64,[1]UITSLAGEN!$N$6:$O$113,2,FALSE)</f>
        <v>#N/A</v>
      </c>
      <c r="Z69" s="20" t="e">
        <f>VLOOKUP(B69&amp;" "&amp;N64,[1]UITSLAGEN!$N$6:$O$113,2,FALSE)</f>
        <v>#N/A</v>
      </c>
      <c r="AA69" s="20" t="str">
        <f>IF(AND(ISNA(U69),ISNA(U70)),"",IF(ISNA(U69),0,U69)+IF(ISNA(U70),0,U70))</f>
        <v/>
      </c>
      <c r="AC69" s="20" t="str">
        <f>IF(AND(ISNA(W69),ISNA(W70)),"",IF(ISNA(W69),0,W69)+IF(ISNA(W70),0,W70))</f>
        <v/>
      </c>
      <c r="AD69" s="20" t="str">
        <f>IF(AND(ISNA(X69),ISNA(X70)),"",IF(ISNA(X69),0,X69)+IF(ISNA(X70),0,X70))</f>
        <v/>
      </c>
      <c r="AE69" s="20" t="str">
        <f>IF(AND(ISNA(Y69),ISNA(Y70)),"",IF(ISNA(Y69),0,Y69)+IF(ISNA(Y70),0,Y70))</f>
        <v/>
      </c>
      <c r="AF69" s="20" t="str">
        <f>IF(AND(ISNA(Z69),ISNA(Z70)),"",IF(ISNA(Z69),0,Z69)+IF(ISNA(Z70),0,Z70))</f>
        <v/>
      </c>
    </row>
    <row r="70" spans="2:32" ht="22.15" customHeight="1" thickBot="1">
      <c r="B70" s="114"/>
      <c r="C70" s="122"/>
      <c r="D70" s="83"/>
      <c r="E70" s="23"/>
      <c r="F70" s="111"/>
      <c r="G70" s="33"/>
      <c r="H70" s="104"/>
      <c r="I70" s="34"/>
      <c r="J70" s="120"/>
      <c r="K70" s="26"/>
      <c r="L70" s="120"/>
      <c r="M70" s="23"/>
      <c r="N70" s="69"/>
      <c r="O70" s="24"/>
      <c r="P70" s="109"/>
      <c r="Q70" s="35"/>
      <c r="R70" s="75"/>
      <c r="U70" s="20" t="e">
        <f>VLOOKUP(D64&amp;" "&amp;B69,[1]UITSLAGEN!$N$6:$Q$113,4,FALSE)</f>
        <v>#N/A</v>
      </c>
      <c r="V70" s="20" t="e">
        <f>VLOOKUP(F64&amp;" "&amp;B69,[1]UITSLAGEN!$N$6:$Q$113,4,FALSE)</f>
        <v>#N/A</v>
      </c>
      <c r="W70" s="20" t="e">
        <f>VLOOKUP(H64&amp;" "&amp;B69,[1]UITSLAGEN!$N$6:$Q$113,4,FALSE)</f>
        <v>#N/A</v>
      </c>
      <c r="X70" s="20" t="e">
        <f>VLOOKUP(J64&amp;" "&amp;B69,[1]UITSLAGEN!$N$6:$Q$113,4,FALSE)</f>
        <v>#N/A</v>
      </c>
      <c r="Y70" s="20" t="e">
        <f>VLOOKUP(L64&amp;" "&amp;B69,[1]UITSLAGEN!$N$6:$Q$113,4,FALSE)</f>
        <v>#N/A</v>
      </c>
      <c r="Z70" s="20" t="e">
        <f>VLOOKUP(N64&amp;" "&amp;B69,[1]UITSLAGEN!$N$6:$Q$113,4,FALSE)</f>
        <v>#N/A</v>
      </c>
      <c r="AA70" s="20">
        <f>IF(AND(ISNA(U69),ISNA(U70)),0,IF(ISNA(U70),0,-VLOOKUP(D64&amp;" "&amp;B69,[1]UITSLAGEN!$N$6:$S$113,5,FALSE))+IF(ISNA(U69),0,VLOOKUP(B69&amp;" "&amp;D64,[1]UITSLAGEN!$N$6:$S$113,5,FALSE)))</f>
        <v>0</v>
      </c>
      <c r="AC70" s="20">
        <f>IF(AND(ISNA(W69),ISNA(W70)),0,IF(ISNA(W70),0,-VLOOKUP(H64&amp;" "&amp;B69,[1]UITSLAGEN!$N$6:$S$113,5,FALSE))+IF(ISNA(W69),0,VLOOKUP(B69&amp;" "&amp;H64,[1]UITSLAGEN!$N$6:$S$113,5,FALSE)))</f>
        <v>0</v>
      </c>
      <c r="AD70" s="20">
        <f>IF(AND(ISNA(X69),ISNA(X70)),0,IF(ISNA(X70),0,-VLOOKUP(J64&amp;" "&amp;B69,[1]UITSLAGEN!$N$6:$S$113,5,FALSE))+IF(ISNA(X69),0,VLOOKUP(B69&amp;" "&amp;J64,[1]UITSLAGEN!$N$6:$S$113,5,FALSE)))</f>
        <v>0</v>
      </c>
      <c r="AE70" s="20">
        <f>IF(AND(ISNA(Y69),ISNA(Y70)),0,IF(ISNA(Y70),0,-VLOOKUP(L64&amp;" "&amp;B69,[1]UITSLAGEN!$N$6:$S$113,5,FALSE))+IF(ISNA(Y69),0,VLOOKUP(B69&amp;" "&amp;L64,[1]UITSLAGEN!$N$6:$S$113,5,FALSE)))</f>
        <v>0</v>
      </c>
      <c r="AF70" s="20">
        <f>IF(AND(ISNA(Z69),ISNA(Z70)),0,IF(ISNA(Z70),0,-VLOOKUP(N64&amp;" "&amp;B69,[1]UITSLAGEN!$N$6:$S$113,5,FALSE))+IF(ISNA(Z69),0,VLOOKUP(B69&amp;" "&amp;N64,[1]UITSLAGEN!$N$6:$S$113,5,FALSE)))</f>
        <v>0</v>
      </c>
    </row>
    <row r="71" spans="2:32" ht="22.15" customHeight="1">
      <c r="B71" s="113" t="s">
        <v>118</v>
      </c>
      <c r="C71" s="121" t="str">
        <f>IF(ISNA(VLOOKUP(B71,[1]teams!$B$1:$C$77,2,FALSE)),"",VLOOKUP(B71,[1]teams!$B$1:$C$77,2,FALSE))</f>
        <v/>
      </c>
      <c r="D71" s="117" t="str">
        <f>AA71</f>
        <v/>
      </c>
      <c r="E71" s="4">
        <f>AA72</f>
        <v>0</v>
      </c>
      <c r="F71" s="104" t="str">
        <f>AB71</f>
        <v/>
      </c>
      <c r="G71" s="3">
        <f>AB72</f>
        <v>0</v>
      </c>
      <c r="H71" s="110"/>
      <c r="I71" s="36"/>
      <c r="J71" s="119" t="str">
        <f>AD71</f>
        <v/>
      </c>
      <c r="K71" s="3">
        <f>AD72</f>
        <v>0</v>
      </c>
      <c r="L71" s="119" t="str">
        <f>AE71</f>
        <v/>
      </c>
      <c r="M71" s="3">
        <f>AE72</f>
        <v>0</v>
      </c>
      <c r="N71" s="123" t="str">
        <f>AF71</f>
        <v/>
      </c>
      <c r="O71" s="5">
        <f>AF72</f>
        <v>0</v>
      </c>
      <c r="P71" s="108">
        <f>IF(NOT(ISTEXT(D71)),D71) +IF(NOT(ISTEXT(F71)),F71)+IF(NOT(ISTEXT(H71)),H71) +IF(NOT(ISTEXT(J71)),J71)+IF(NOT(ISTEXT(L71)),L71) +IF(NOT(ISTEXT(N71)),N71)</f>
        <v>0</v>
      </c>
      <c r="Q71" s="32">
        <f>IF(AND(E71="",G71="",I71="",K71="",M71="",O71=""),"",E71+G71+I71+K71+M71+O71)</f>
        <v>0</v>
      </c>
      <c r="R71" s="74" t="str">
        <f>IF(T71,"",RANK(S71,S67:S78,0)+T71)</f>
        <v/>
      </c>
      <c r="S71" s="20">
        <f>IF(C71="",-10000,IF(P71="","",-(RANK(P71,P67:P78,0)*1000-Q71)))</f>
        <v>-10000</v>
      </c>
      <c r="T71" s="20" t="b">
        <f>IF(C71="",TRUE)</f>
        <v>1</v>
      </c>
      <c r="U71" s="20" t="e">
        <f>VLOOKUP(B71&amp;" "&amp;D64,[1]UITSLAGEN!$N$6:$O$113,2,FALSE)</f>
        <v>#N/A</v>
      </c>
      <c r="V71" s="20" t="e">
        <f>VLOOKUP(B71&amp;" "&amp;F64,[1]UITSLAGEN!$N$6:$O$113,2,FALSE)</f>
        <v>#N/A</v>
      </c>
      <c r="W71" s="20" t="e">
        <f>VLOOKUP(B71&amp;" "&amp;H64,[1]UITSLAGEN!$N$6:$O$113,2,FALSE)</f>
        <v>#N/A</v>
      </c>
      <c r="X71" s="20" t="e">
        <f>VLOOKUP(B71&amp;" "&amp;J64,[1]UITSLAGEN!$N$6:$O$113,2,FALSE)</f>
        <v>#N/A</v>
      </c>
      <c r="Y71" s="20" t="e">
        <f>VLOOKUP(B71&amp;" "&amp;L64,[1]UITSLAGEN!$N$6:$O$113,2,FALSE)</f>
        <v>#N/A</v>
      </c>
      <c r="Z71" s="20" t="e">
        <f>VLOOKUP(B71&amp;" "&amp;N64,[1]UITSLAGEN!$N$6:$O$113,2,FALSE)</f>
        <v>#N/A</v>
      </c>
      <c r="AA71" s="20" t="str">
        <f>IF(AND(ISNA(U71),ISNA(U72)),"",IF(ISNA(U71),0,U71)+IF(ISNA(U72),0,U72))</f>
        <v/>
      </c>
      <c r="AB71" s="20" t="str">
        <f>IF(AND(ISNA(V71),ISNA(V72)),"",IF(ISNA(V71),0,V71)+IF(ISNA(V72),0,V72))</f>
        <v/>
      </c>
      <c r="AD71" s="20" t="str">
        <f>IF(AND(ISNA(X71),ISNA(X72)),"",IF(ISNA(X71),0,X71)+IF(ISNA(X72),0,X72))</f>
        <v/>
      </c>
      <c r="AE71" s="20" t="str">
        <f>IF(AND(ISNA(Y71),ISNA(Y72)),"",IF(ISNA(Y71),0,Y71)+IF(ISNA(Y72),0,Y72))</f>
        <v/>
      </c>
      <c r="AF71" s="20" t="str">
        <f>IF(AND(ISNA(Z71),ISNA(Z72)),"",IF(ISNA(Z71),0,Z71)+IF(ISNA(Z72),0,Z72))</f>
        <v/>
      </c>
    </row>
    <row r="72" spans="2:32" ht="22.15" customHeight="1" thickBot="1">
      <c r="B72" s="114"/>
      <c r="C72" s="122"/>
      <c r="D72" s="83"/>
      <c r="E72" s="23"/>
      <c r="F72" s="120"/>
      <c r="G72" s="23"/>
      <c r="H72" s="111"/>
      <c r="I72" s="33"/>
      <c r="J72" s="120"/>
      <c r="K72" s="23"/>
      <c r="L72" s="120"/>
      <c r="M72" s="23"/>
      <c r="N72" s="69"/>
      <c r="O72" s="24"/>
      <c r="P72" s="109"/>
      <c r="Q72" s="37"/>
      <c r="R72" s="75"/>
      <c r="U72" s="20" t="e">
        <f>VLOOKUP(D64&amp;" "&amp;B71,[1]UITSLAGEN!$N$6:$Q$113,4,FALSE)</f>
        <v>#N/A</v>
      </c>
      <c r="V72" s="20" t="e">
        <f>VLOOKUP(F64&amp;" "&amp;B71,[1]UITSLAGEN!$N$6:$Q$113,4,FALSE)</f>
        <v>#N/A</v>
      </c>
      <c r="W72" s="20" t="e">
        <f>VLOOKUP(H64&amp;" "&amp;B71,[1]UITSLAGEN!$N$6:$Q$113,4,FALSE)</f>
        <v>#N/A</v>
      </c>
      <c r="X72" s="20" t="e">
        <f>VLOOKUP(J64&amp;" "&amp;B71,[1]UITSLAGEN!$N$6:$Q$113,4,FALSE)</f>
        <v>#N/A</v>
      </c>
      <c r="Y72" s="20" t="e">
        <f>VLOOKUP(L64&amp;" "&amp;B71,[1]UITSLAGEN!$N$6:$Q$113,4,FALSE)</f>
        <v>#N/A</v>
      </c>
      <c r="Z72" s="20" t="e">
        <f>VLOOKUP(N64&amp;" "&amp;B71,[1]UITSLAGEN!$N$6:$Q$113,4,FALSE)</f>
        <v>#N/A</v>
      </c>
      <c r="AA72" s="20">
        <f>IF(AND(ISNA(U71),ISNA(U72)),0,IF(ISNA(U72),0,-VLOOKUP(D64&amp;" "&amp;B71,[1]UITSLAGEN!$N$6:$S$113,5,FALSE))+IF(ISNA(U71),0,VLOOKUP(B71&amp;" "&amp;D64,[1]UITSLAGEN!$N$6:$S$113,5,FALSE)))</f>
        <v>0</v>
      </c>
      <c r="AB72" s="20">
        <f>IF(AND(ISNA(V71),ISNA(V72)),0,IF(ISNA(V72),0,-VLOOKUP(F64&amp;" "&amp;B71,[1]UITSLAGEN!$N$6:$S$113,5,FALSE))+IF(ISNA(V71),0,VLOOKUP(B71&amp;" "&amp;F64,[1]UITSLAGEN!$N$6:$S$113,5,FALSE)))</f>
        <v>0</v>
      </c>
      <c r="AD72" s="20">
        <f>IF(AND(ISNA(X71),ISNA(X72)),0,IF(ISNA(X72),0,-VLOOKUP(J64&amp;" "&amp;B71,[1]UITSLAGEN!$N$6:$S$113,5,FALSE))+IF(ISNA(X71),0,VLOOKUP(B71&amp;" "&amp;J64,[1]UITSLAGEN!$N$6:$S$113,5,FALSE)))</f>
        <v>0</v>
      </c>
      <c r="AE72" s="20">
        <f>IF(AND(ISNA(Y71),ISNA(Y72)),0,IF(ISNA(Y72),0,-VLOOKUP(L64&amp;" "&amp;B71,[1]UITSLAGEN!$N$6:$S$113,5,FALSE))+IF(ISNA(Y71),0,VLOOKUP(B71&amp;" "&amp;L64,[1]UITSLAGEN!$N$6:$S$113,5,FALSE)))</f>
        <v>0</v>
      </c>
      <c r="AF72" s="20">
        <f>IF(AND(ISNA(Z71),ISNA(Z72)),0,IF(ISNA(Z72),0,-VLOOKUP(N64&amp;" "&amp;B71,[1]UITSLAGEN!$N$6:$S$113,5,FALSE))+IF(ISNA(Z71),0,VLOOKUP(B71&amp;" "&amp;N64,[1]UITSLAGEN!$N$6:$S$113,5,FALSE)))</f>
        <v>0</v>
      </c>
    </row>
    <row r="73" spans="2:32" ht="22.15" customHeight="1">
      <c r="B73" s="113" t="s">
        <v>119</v>
      </c>
      <c r="C73" s="121" t="str">
        <f>IF(ISNA(VLOOKUP(B73,[1]teams!$B$1:$C$77,2,FALSE)),"",VLOOKUP(B73,[1]teams!$B$1:$C$77,2,FALSE))</f>
        <v/>
      </c>
      <c r="D73" s="82" t="str">
        <f>AA73</f>
        <v/>
      </c>
      <c r="E73" s="3">
        <f>AA74</f>
        <v>0</v>
      </c>
      <c r="F73" s="119" t="str">
        <f>AB73</f>
        <v/>
      </c>
      <c r="G73" s="3">
        <f>AB74</f>
        <v>0</v>
      </c>
      <c r="H73" s="119" t="str">
        <f>AC73</f>
        <v/>
      </c>
      <c r="I73" s="3">
        <f>AC74</f>
        <v>0</v>
      </c>
      <c r="J73" s="110"/>
      <c r="K73" s="36"/>
      <c r="L73" s="112" t="str">
        <f>AE73</f>
        <v/>
      </c>
      <c r="M73" s="3">
        <f>AE74</f>
        <v>0</v>
      </c>
      <c r="N73" s="119" t="str">
        <f>AF73</f>
        <v/>
      </c>
      <c r="O73" s="5">
        <f>AF74</f>
        <v>0</v>
      </c>
      <c r="P73" s="108">
        <f>IF(NOT(ISTEXT(D73)),D73) +IF(NOT(ISTEXT(F73)),F73)+IF(NOT(ISTEXT(H73)),H73) +IF(NOT(ISTEXT(J73)),J73)+IF(NOT(ISTEXT(L73)),L73) +IF(NOT(ISTEXT(N73)),N73)</f>
        <v>0</v>
      </c>
      <c r="Q73" s="32">
        <f>IF(AND(E73="",G73="",I73="",K73="",M73="",O73=""),"",E73+G73+I73+K73+M73+O73)</f>
        <v>0</v>
      </c>
      <c r="R73" s="74" t="str">
        <f>IF(T73,"",RANK(S73,S67:S78,0)+T73)</f>
        <v/>
      </c>
      <c r="S73" s="20">
        <f>IF(C73="",-10000,IF(P73="","",-(RANK(P73,P67:P78,0)*1000-Q73)))</f>
        <v>-10000</v>
      </c>
      <c r="T73" s="20" t="b">
        <f>IF(C73="",TRUE)</f>
        <v>1</v>
      </c>
      <c r="U73" s="20" t="e">
        <f>VLOOKUP(B73&amp;" "&amp;D64,[1]UITSLAGEN!$N$6:$O$113,2,FALSE)</f>
        <v>#N/A</v>
      </c>
      <c r="V73" s="20" t="e">
        <f>VLOOKUP(B73&amp;" "&amp;F64,[1]UITSLAGEN!$N$6:$O$113,2,FALSE)</f>
        <v>#N/A</v>
      </c>
      <c r="W73" s="20" t="e">
        <f>VLOOKUP(B73&amp;" "&amp;H64,[1]UITSLAGEN!$N$6:$O$113,2,FALSE)</f>
        <v>#N/A</v>
      </c>
      <c r="X73" s="20" t="e">
        <f>VLOOKUP(B73&amp;" "&amp;J64,[1]UITSLAGEN!$N$6:$O$113,2,FALSE)</f>
        <v>#N/A</v>
      </c>
      <c r="Y73" s="20" t="e">
        <f>VLOOKUP(B73&amp;" "&amp;L64,[1]UITSLAGEN!$N$6:$O$113,2,FALSE)</f>
        <v>#N/A</v>
      </c>
      <c r="Z73" s="20" t="e">
        <f>VLOOKUP(B73&amp;" "&amp;N64,[1]UITSLAGEN!$N$6:$O$113,2,FALSE)</f>
        <v>#N/A</v>
      </c>
      <c r="AA73" s="20" t="str">
        <f>IF(AND(ISNA(U73),ISNA(U74)),"",IF(ISNA(U73),0,U73)+IF(ISNA(U74),0,U74))</f>
        <v/>
      </c>
      <c r="AB73" s="20" t="str">
        <f>IF(AND(ISNA(V73),ISNA(V74)),"",IF(ISNA(V73),0,V73)+IF(ISNA(V74),0,V74))</f>
        <v/>
      </c>
      <c r="AC73" s="20" t="str">
        <f>IF(AND(ISNA(W73),ISNA(W74)),"",IF(ISNA(W73),0,W73)+IF(ISNA(W74),0,W74))</f>
        <v/>
      </c>
      <c r="AE73" s="20" t="str">
        <f>IF(AND(ISNA(Y73),ISNA(Y74)),"",IF(ISNA(Y73),0,Y73)+IF(ISNA(Y74),0,Y74))</f>
        <v/>
      </c>
      <c r="AF73" s="20" t="str">
        <f>IF(AND(ISNA(Z73),ISNA(Z74)),"",IF(ISNA(Z73),0,Z73)+IF(ISNA(Z74),0,Z74))</f>
        <v/>
      </c>
    </row>
    <row r="74" spans="2:32" ht="22.15" customHeight="1" thickBot="1">
      <c r="B74" s="114"/>
      <c r="C74" s="122"/>
      <c r="D74" s="83"/>
      <c r="E74" s="23"/>
      <c r="F74" s="120"/>
      <c r="G74" s="23"/>
      <c r="H74" s="120"/>
      <c r="I74" s="23"/>
      <c r="J74" s="111"/>
      <c r="K74" s="33"/>
      <c r="L74" s="69"/>
      <c r="M74" s="23"/>
      <c r="N74" s="120"/>
      <c r="O74" s="24"/>
      <c r="P74" s="109"/>
      <c r="Q74" s="35"/>
      <c r="R74" s="75"/>
      <c r="U74" s="20" t="e">
        <f>VLOOKUP(D64&amp;" "&amp;B73,[1]UITSLAGEN!$N$6:$Q$113,4,FALSE)</f>
        <v>#N/A</v>
      </c>
      <c r="V74" s="20" t="e">
        <f>VLOOKUP(F64&amp;" "&amp;B73,[1]UITSLAGEN!$N$6:$Q$113,4,FALSE)</f>
        <v>#N/A</v>
      </c>
      <c r="W74" s="20" t="e">
        <f>VLOOKUP(H64&amp;" "&amp;B73,[1]UITSLAGEN!$N$6:$Q$113,4,FALSE)</f>
        <v>#N/A</v>
      </c>
      <c r="X74" s="20" t="e">
        <f>VLOOKUP(J64&amp;" "&amp;B73,[1]UITSLAGEN!$N$6:$Q$113,4,FALSE)</f>
        <v>#N/A</v>
      </c>
      <c r="Y74" s="20" t="e">
        <f>VLOOKUP(L64&amp;" "&amp;B73,[1]UITSLAGEN!$N$6:$Q$113,4,FALSE)</f>
        <v>#N/A</v>
      </c>
      <c r="Z74" s="20" t="e">
        <f>VLOOKUP(N64&amp;" "&amp;B73,[1]UITSLAGEN!$N$6:$Q$113,4,FALSE)</f>
        <v>#N/A</v>
      </c>
      <c r="AA74" s="20">
        <f>IF(AND(ISNA(U73),ISNA(U74)),0,IF(ISNA(U74),0,-VLOOKUP(D64&amp;" "&amp;B73,[1]UITSLAGEN!$N$6:$S$113,5,FALSE))+IF(ISNA(U73),0,VLOOKUP(B73&amp;" "&amp;D64,[1]UITSLAGEN!$N$6:$S$113,5,FALSE)))</f>
        <v>0</v>
      </c>
      <c r="AB74" s="20">
        <f>IF(AND(ISNA(V73),ISNA(V74)),0,IF(ISNA(V74),0,-VLOOKUP(F64&amp;" "&amp;B73,[1]UITSLAGEN!$N$6:$S$113,5,FALSE))+IF(ISNA(V73),0,VLOOKUP(B73&amp;" "&amp;F64,[1]UITSLAGEN!$N$6:$S$113,5,FALSE)))</f>
        <v>0</v>
      </c>
      <c r="AC74" s="20">
        <f>IF(AND(ISNA(W73),ISNA(W74)),0,IF(ISNA(W74),0,-VLOOKUP(H64&amp;" "&amp;B73,[1]UITSLAGEN!$N$6:$S$113,5,FALSE))+IF(ISNA(W73),0,VLOOKUP(B73&amp;" "&amp;H64,[1]UITSLAGEN!$N$6:$S$113,5,FALSE)))</f>
        <v>0</v>
      </c>
      <c r="AE74" s="20">
        <f>IF(AND(ISNA(Y73),ISNA(Y74)),0,IF(ISNA(Y74),0,-VLOOKUP(L64&amp;" "&amp;B73,[1]UITSLAGEN!$N$6:$S$113,5,FALSE))+IF(ISNA(Y73),0,VLOOKUP(B73&amp;" "&amp;L64,[1]UITSLAGEN!$N$6:$S$113,5,FALSE)))</f>
        <v>0</v>
      </c>
      <c r="AF74" s="20">
        <f>IF(AND(ISNA(Z73),ISNA(Z74)),0,IF(ISNA(Z74),0,-VLOOKUP(N64&amp;" "&amp;B73,[1]UITSLAGEN!$N$6:$S$113,5,FALSE))+IF(ISNA(Z73),0,VLOOKUP(B73&amp;" "&amp;N64,[1]UITSLAGEN!$N$6:$S$113,5,FALSE)))</f>
        <v>0</v>
      </c>
    </row>
    <row r="75" spans="2:32" ht="22.15" customHeight="1">
      <c r="B75" s="113" t="s">
        <v>120</v>
      </c>
      <c r="C75" s="121" t="str">
        <f>IF(ISNA(VLOOKUP(B75,[1]teams!$B$1:$C$77,2,FALSE)),"",VLOOKUP(B75,[1]teams!$B$1:$C$77,2,FALSE))</f>
        <v/>
      </c>
      <c r="D75" s="82" t="str">
        <f>AA75</f>
        <v/>
      </c>
      <c r="E75" s="3">
        <f>AA76</f>
        <v>0</v>
      </c>
      <c r="F75" s="119" t="str">
        <f>AB75</f>
        <v/>
      </c>
      <c r="G75" s="3">
        <f>AB76</f>
        <v>0</v>
      </c>
      <c r="H75" s="119" t="str">
        <f>AC75</f>
        <v/>
      </c>
      <c r="I75" s="3">
        <f>AC76</f>
        <v>0</v>
      </c>
      <c r="J75" s="119" t="str">
        <f>AD75</f>
        <v/>
      </c>
      <c r="K75" s="3">
        <f>AD76</f>
        <v>0</v>
      </c>
      <c r="L75" s="110"/>
      <c r="M75" s="36"/>
      <c r="N75" s="112" t="str">
        <f>AF75</f>
        <v/>
      </c>
      <c r="O75" s="5">
        <f>AF76</f>
        <v>0</v>
      </c>
      <c r="P75" s="108">
        <f>IF(NOT(ISTEXT(D75)),D75) +IF(NOT(ISTEXT(F75)),F75)+IF(NOT(ISTEXT(H75)),H75) +IF(NOT(ISTEXT(J75)),J75)+IF(NOT(ISTEXT(L75)),L75) +IF(NOT(ISTEXT(N75)),N75)</f>
        <v>0</v>
      </c>
      <c r="Q75" s="32">
        <f>IF(AND(E75="",G75="",I75="",K75="",M75="",O75=""),"",E75+G75+I75+K75+M75+O75)</f>
        <v>0</v>
      </c>
      <c r="R75" s="74" t="str">
        <f>IF(T75,"",RANK(S75,S67:S78,0)+T75)</f>
        <v/>
      </c>
      <c r="S75" s="20">
        <f>IF(C75="",-10000,IF(P75="","",-(RANK(P75,P67:P78,0)*1000-Q75)))</f>
        <v>-10000</v>
      </c>
      <c r="T75" s="20" t="b">
        <f>IF(C75="",TRUE)</f>
        <v>1</v>
      </c>
      <c r="U75" s="20" t="e">
        <f>VLOOKUP(B75&amp;" "&amp;D64,[1]UITSLAGEN!$N$6:$O$113,2,FALSE)</f>
        <v>#N/A</v>
      </c>
      <c r="V75" s="20" t="e">
        <f>VLOOKUP(B75&amp;" "&amp;F64,[1]UITSLAGEN!$N$6:$O$113,2,FALSE)</f>
        <v>#N/A</v>
      </c>
      <c r="W75" s="20" t="e">
        <f>VLOOKUP(B75&amp;" "&amp;H64,[1]UITSLAGEN!$N$6:$O$113,2,FALSE)</f>
        <v>#N/A</v>
      </c>
      <c r="X75" s="20" t="e">
        <f>VLOOKUP(B75&amp;" "&amp;J64,[1]UITSLAGEN!$N$6:$O$113,2,FALSE)</f>
        <v>#N/A</v>
      </c>
      <c r="Y75" s="20" t="e">
        <f>VLOOKUP(B75&amp;" "&amp;L64,[1]UITSLAGEN!$N$6:$O$113,2,FALSE)</f>
        <v>#N/A</v>
      </c>
      <c r="Z75" s="20" t="e">
        <f>VLOOKUP(B75&amp;" "&amp;N64,[1]UITSLAGEN!$N$6:$O$113,2,FALSE)</f>
        <v>#N/A</v>
      </c>
      <c r="AA75" s="20" t="str">
        <f>IF(AND(ISNA(U75),ISNA(U76)),"",IF(ISNA(U75),0,U75)+IF(ISNA(U76),0,U76))</f>
        <v/>
      </c>
      <c r="AB75" s="20" t="str">
        <f>IF(AND(ISNA(V75),ISNA(V76)),"",IF(ISNA(V75),0,V75)+IF(ISNA(V76),0,V76))</f>
        <v/>
      </c>
      <c r="AC75" s="20" t="str">
        <f>IF(AND(ISNA(W75),ISNA(W76)),"",IF(ISNA(W75),0,W75)+IF(ISNA(W76),0,W76))</f>
        <v/>
      </c>
      <c r="AD75" s="20" t="str">
        <f>IF(AND(ISNA(X75),ISNA(X76)),"",IF(ISNA(X75),0,X75)+IF(ISNA(X76),0,X76))</f>
        <v/>
      </c>
      <c r="AF75" s="20" t="str">
        <f>IF(AND(ISNA(Z75),ISNA(Z76)),"",IF(ISNA(Z75),0,Z75)+IF(ISNA(Z76),0,Z76))</f>
        <v/>
      </c>
    </row>
    <row r="76" spans="2:32" ht="22.15" customHeight="1" thickBot="1">
      <c r="B76" s="114"/>
      <c r="C76" s="122"/>
      <c r="D76" s="83"/>
      <c r="E76" s="23"/>
      <c r="F76" s="120"/>
      <c r="G76" s="23"/>
      <c r="H76" s="120"/>
      <c r="I76" s="23"/>
      <c r="J76" s="120"/>
      <c r="K76" s="23"/>
      <c r="L76" s="111"/>
      <c r="M76" s="33"/>
      <c r="N76" s="69"/>
      <c r="O76" s="24"/>
      <c r="P76" s="109"/>
      <c r="Q76" s="35"/>
      <c r="R76" s="75"/>
      <c r="U76" s="20" t="e">
        <f>VLOOKUP(D64&amp;" "&amp;B75,[1]UITSLAGEN!$N$6:$Q$113,4,FALSE)</f>
        <v>#N/A</v>
      </c>
      <c r="V76" s="20" t="e">
        <f>VLOOKUP(F64&amp;" "&amp;B75,[1]UITSLAGEN!$N$6:$Q$113,4,FALSE)</f>
        <v>#N/A</v>
      </c>
      <c r="W76" s="20" t="e">
        <f>VLOOKUP(H64&amp;" "&amp;B75,[1]UITSLAGEN!$N$6:$Q$113,4,FALSE)</f>
        <v>#N/A</v>
      </c>
      <c r="X76" s="20" t="e">
        <f>VLOOKUP(J64&amp;" "&amp;B75,[1]UITSLAGEN!$N$6:$Q$113,4,FALSE)</f>
        <v>#N/A</v>
      </c>
      <c r="Y76" s="20" t="e">
        <f>VLOOKUP(L64&amp;" "&amp;B75,[1]UITSLAGEN!$N$6:$Q$113,4,FALSE)</f>
        <v>#N/A</v>
      </c>
      <c r="Z76" s="20" t="e">
        <f>VLOOKUP(N64&amp;" "&amp;B75,[1]UITSLAGEN!$N$6:$Q$113,4,FALSE)</f>
        <v>#N/A</v>
      </c>
      <c r="AA76" s="20">
        <f>IF(AND(ISNA(U75),ISNA(U76)),0,IF(ISNA(U76),0,-VLOOKUP(D64&amp;" "&amp;B75,[1]UITSLAGEN!$N$6:$S$113,5,FALSE))+IF(ISNA(U75),0,VLOOKUP(B75&amp;" "&amp;D64,[1]UITSLAGEN!$N$6:$S$113,5,FALSE)))</f>
        <v>0</v>
      </c>
      <c r="AB76" s="20">
        <f>IF(AND(ISNA(V75),ISNA(V76)),0,IF(ISNA(V76),0,-VLOOKUP(F64&amp;" "&amp;B75,[1]UITSLAGEN!$N$6:$S$113,5,FALSE))+IF(ISNA(V75),0,VLOOKUP(B75&amp;" "&amp;F64,[1]UITSLAGEN!$N$6:$S$113,5,FALSE)))</f>
        <v>0</v>
      </c>
      <c r="AC76" s="20">
        <f>IF(AND(ISNA(W75),ISNA(W76)),0,IF(ISNA(W76),0,-VLOOKUP(H64&amp;" "&amp;B75,[1]UITSLAGEN!$N$6:$S$113,5,FALSE))+IF(ISNA(W75),0,VLOOKUP(B75&amp;" "&amp;H64,[1]UITSLAGEN!$N$6:$S$113,5,FALSE)))</f>
        <v>0</v>
      </c>
      <c r="AD76" s="20">
        <f>IF(AND(ISNA(X75),ISNA(X76)),0,IF(ISNA(X76),0,-VLOOKUP(J64&amp;" "&amp;B75,[1]UITSLAGEN!$N$6:$S$113,5,FALSE))+IF(ISNA(X75),0,VLOOKUP(B75&amp;" "&amp;J64,[1]UITSLAGEN!$N$6:$S$113,5,FALSE)))</f>
        <v>0</v>
      </c>
      <c r="AF76" s="20">
        <f>IF(AND(ISNA(Z75),ISNA(Z76)),0,IF(ISNA(Z76),0,-VLOOKUP(N64&amp;" "&amp;B75,[1]UITSLAGEN!$N$6:$S$113,5,FALSE))+IF(ISNA(Z75),0,VLOOKUP(B75&amp;" "&amp;N64,[1]UITSLAGEN!$N$6:$S$113,5,FALSE)))</f>
        <v>0</v>
      </c>
    </row>
    <row r="77" spans="2:32" ht="22.15" customHeight="1">
      <c r="B77" s="113" t="s">
        <v>121</v>
      </c>
      <c r="C77" s="115" t="str">
        <f>IF(ISNA(VLOOKUP(B77,[1]teams!$B$1:$C$77,2,FALSE)),"",VLOOKUP(B77,[1]teams!$B$1:$C$77,2,FALSE))</f>
        <v/>
      </c>
      <c r="D77" s="117" t="str">
        <f>AA77</f>
        <v/>
      </c>
      <c r="E77" s="1">
        <f>AA78</f>
        <v>0</v>
      </c>
      <c r="F77" s="104" t="str">
        <f>AB77</f>
        <v/>
      </c>
      <c r="G77" s="1">
        <f>AB78</f>
        <v>0</v>
      </c>
      <c r="H77" s="104" t="str">
        <f>AC77</f>
        <v/>
      </c>
      <c r="I77" s="1">
        <f>AC78</f>
        <v>0</v>
      </c>
      <c r="J77" s="104" t="str">
        <f>AD77</f>
        <v/>
      </c>
      <c r="K77" s="1">
        <f>AD78</f>
        <v>0</v>
      </c>
      <c r="L77" s="104" t="str">
        <f>AE77</f>
        <v/>
      </c>
      <c r="M77" s="1">
        <f>AE78</f>
        <v>0</v>
      </c>
      <c r="N77" s="106"/>
      <c r="O77" s="38"/>
      <c r="P77" s="108">
        <f>IF(NOT(ISTEXT(D77)),D77) +IF(NOT(ISTEXT(F77)),F77)+IF(NOT(ISTEXT(H77)),H77) +IF(NOT(ISTEXT(J77)),J77)+IF(NOT(ISTEXT(L77)),L77) +IF(NOT(ISTEXT(N77)),N77)</f>
        <v>0</v>
      </c>
      <c r="Q77" s="32">
        <f>IF(AND(E77="",G77="",I77="",K77="",M77="",O77=""),"",E77+G77+I77+K77+M77+O77)</f>
        <v>0</v>
      </c>
      <c r="R77" s="74" t="str">
        <f>IF(T77,"",RANK(S77,S67:S78,0)+T77)</f>
        <v/>
      </c>
      <c r="S77" s="20">
        <f>IF(C77="",-10000,IF(P77="","",-(RANK(P77,P67:P78,0)*1000-Q77)))</f>
        <v>-10000</v>
      </c>
      <c r="T77" s="20" t="b">
        <f>IF(C77="",TRUE)</f>
        <v>1</v>
      </c>
      <c r="U77" s="20" t="e">
        <f>VLOOKUP(B77&amp;" "&amp;D64,[1]UITSLAGEN!$N$6:$O$113,2,FALSE)</f>
        <v>#N/A</v>
      </c>
      <c r="V77" s="20" t="e">
        <f>VLOOKUP(B77&amp;" "&amp;F64,[1]UITSLAGEN!$N$6:$O$113,2,FALSE)</f>
        <v>#N/A</v>
      </c>
      <c r="W77" s="20" t="e">
        <f>VLOOKUP(B77&amp;" "&amp;H64,[1]UITSLAGEN!$N$6:$O$113,2,FALSE)</f>
        <v>#N/A</v>
      </c>
      <c r="X77" s="20" t="e">
        <f>VLOOKUP(B77&amp;" "&amp;J64,[1]UITSLAGEN!$N$6:$O$113,2,FALSE)</f>
        <v>#N/A</v>
      </c>
      <c r="Y77" s="20" t="e">
        <f>VLOOKUP(B77&amp;" "&amp;L64,[1]UITSLAGEN!$N$6:$O$113,2,FALSE)</f>
        <v>#N/A</v>
      </c>
      <c r="Z77" s="20" t="e">
        <f>VLOOKUP(B77&amp;" "&amp;N64,[1]UITSLAGEN!$N$6:$O$113,2,FALSE)</f>
        <v>#N/A</v>
      </c>
      <c r="AA77" s="20" t="str">
        <f>IF(AND(ISNA(U77),ISNA(U78)),"",IF(ISNA(U77),0,U77)+IF(ISNA(U78),0,U78))</f>
        <v/>
      </c>
      <c r="AB77" s="20" t="str">
        <f>IF(AND(ISNA(V77),ISNA(V78)),"",IF(ISNA(V77),0,V77)+IF(ISNA(V78),0,V78))</f>
        <v/>
      </c>
      <c r="AC77" s="20" t="str">
        <f>IF(AND(ISNA(W77),ISNA(W78)),"",IF(ISNA(W77),0,W77)+IF(ISNA(W78),0,W78))</f>
        <v/>
      </c>
      <c r="AD77" s="20" t="str">
        <f>IF(AND(ISNA(X77),ISNA(X78)),"",IF(ISNA(X77),0,X77)+IF(ISNA(X78),0,X78))</f>
        <v/>
      </c>
      <c r="AE77" s="20" t="str">
        <f>IF(AND(ISNA(Y77),ISNA(Y78)),"",IF(ISNA(Y77),0,Y77)+IF(ISNA(Y78),0,Y78))</f>
        <v/>
      </c>
    </row>
    <row r="78" spans="2:32" ht="22.15" customHeight="1" thickBot="1">
      <c r="B78" s="114"/>
      <c r="C78" s="116"/>
      <c r="D78" s="118"/>
      <c r="E78" s="30"/>
      <c r="F78" s="105"/>
      <c r="G78" s="30"/>
      <c r="H78" s="105"/>
      <c r="I78" s="30"/>
      <c r="J78" s="105"/>
      <c r="K78" s="30"/>
      <c r="L78" s="105"/>
      <c r="M78" s="30"/>
      <c r="N78" s="107"/>
      <c r="O78" s="39"/>
      <c r="P78" s="109"/>
      <c r="Q78" s="35"/>
      <c r="R78" s="75"/>
      <c r="U78" s="20" t="e">
        <f>VLOOKUP(D64&amp;" "&amp;B77,[1]UITSLAGEN!$N$6:$Q$113,4,FALSE)</f>
        <v>#N/A</v>
      </c>
      <c r="V78" s="20" t="e">
        <f>VLOOKUP(F64&amp;" "&amp;B77,[1]UITSLAGEN!$N$6:$Q$113,4,FALSE)</f>
        <v>#N/A</v>
      </c>
      <c r="W78" s="20" t="e">
        <f>VLOOKUP(H64&amp;" "&amp;B77,[1]UITSLAGEN!$N$6:$Q$113,4,FALSE)</f>
        <v>#N/A</v>
      </c>
      <c r="X78" s="20" t="e">
        <f>VLOOKUP(J64&amp;" "&amp;B77,[1]UITSLAGEN!$N$6:$Q$113,4,FALSE)</f>
        <v>#N/A</v>
      </c>
      <c r="Y78" s="20" t="e">
        <f>VLOOKUP(L64&amp;" "&amp;B77,[1]UITSLAGEN!$N$6:$Q$113,4,FALSE)</f>
        <v>#N/A</v>
      </c>
      <c r="Z78" s="20" t="e">
        <f>VLOOKUP(N64&amp;" "&amp;B77,[1]UITSLAGEN!$N$6:$Q$113,4,FALSE)</f>
        <v>#N/A</v>
      </c>
      <c r="AA78" s="20">
        <f>IF(AND(ISNA(U77),ISNA(U78)),0,IF(ISNA(U78),0,-VLOOKUP(D64&amp;" "&amp;B77,[1]UITSLAGEN!$N$6:$S$113,5,FALSE))+IF(ISNA(U77),0,VLOOKUP(B77&amp;" "&amp;D64,[1]UITSLAGEN!$N$6:$S$113,5,FALSE)))</f>
        <v>0</v>
      </c>
      <c r="AB78" s="20">
        <f>IF(AND(ISNA(V77),ISNA(V78)),0,IF(ISNA(V78),0,-VLOOKUP(F64&amp;" "&amp;B77,[1]UITSLAGEN!$N$6:$S$113,5,FALSE))+IF(ISNA(V77),0,VLOOKUP(B77&amp;" "&amp;F64,[1]UITSLAGEN!$N$6:$S$113,5,FALSE)))</f>
        <v>0</v>
      </c>
      <c r="AC78" s="20">
        <f>IF(AND(ISNA(W77),ISNA(W78)),0,IF(ISNA(W78),0,-VLOOKUP(H64&amp;" "&amp;B77,[1]UITSLAGEN!$N$6:$S$113,5,FALSE))+IF(ISNA(W77),0,VLOOKUP(B77&amp;" "&amp;H64,[1]UITSLAGEN!$N$6:$S$113,5,FALSE)))</f>
        <v>0</v>
      </c>
      <c r="AD78" s="20">
        <f>IF(AND(ISNA(X77),ISNA(X78)),0,IF(ISNA(X78),0,-VLOOKUP(J64&amp;" "&amp;B77,[1]UITSLAGEN!$N$6:$S$113,5,FALSE))+IF(ISNA(X77),0,VLOOKUP(B77&amp;" "&amp;J64,[1]UITSLAGEN!$N$6:$S$113,5,FALSE)))</f>
        <v>0</v>
      </c>
      <c r="AE78" s="20">
        <f>IF(AND(ISNA(Y77),ISNA(Y78)),0,IF(ISNA(Y78),0,-VLOOKUP(L64&amp;" "&amp;B77,[1]UITSLAGEN!$N$6:$S$113,5,FALSE))+IF(ISNA(Y77),0,VLOOKUP(B77&amp;" "&amp;L64,[1]UITSLAGEN!$N$6:$S$113,5,FALSE)))</f>
        <v>0</v>
      </c>
    </row>
    <row r="79" spans="2:32" ht="22.15" customHeight="1"/>
    <row r="80" spans="2:32" ht="22.15" customHeight="1"/>
    <row r="81" ht="22.15" customHeight="1"/>
    <row r="82" ht="22.15" customHeight="1"/>
    <row r="83" ht="22.15" customHeight="1"/>
    <row r="84" ht="22.15" customHeight="1"/>
    <row r="85" ht="22.15" customHeight="1"/>
    <row r="86" ht="22.15" customHeight="1"/>
    <row r="87" ht="22.15" customHeight="1"/>
    <row r="88" ht="22.15" customHeight="1"/>
    <row r="89" ht="22.15" customHeight="1"/>
    <row r="90" ht="22.15" customHeight="1"/>
    <row r="91" ht="22.15" customHeight="1"/>
    <row r="92" ht="22.15" customHeight="1"/>
    <row r="93" ht="22.15" customHeight="1"/>
    <row r="94" ht="22.15" customHeight="1"/>
    <row r="95" ht="22.15" customHeight="1"/>
    <row r="96" ht="22.15" customHeight="1"/>
    <row r="97" ht="22.15" customHeight="1"/>
    <row r="98" ht="22.15" customHeight="1"/>
    <row r="99" ht="22.15" customHeight="1"/>
    <row r="100" ht="22.15" customHeight="1"/>
    <row r="101" ht="22.15" customHeight="1"/>
    <row r="102" ht="22.15" customHeight="1"/>
    <row r="103" ht="22.15" customHeight="1"/>
    <row r="104" ht="22.15" customHeight="1"/>
    <row r="105" ht="22.15" customHeight="1"/>
    <row r="106" ht="22.15" customHeight="1"/>
    <row r="107" ht="22.15" customHeight="1"/>
    <row r="108" ht="22.15" customHeight="1"/>
    <row r="109" ht="22.15" customHeight="1"/>
    <row r="110" ht="22.15" customHeight="1"/>
    <row r="111" ht="22.15" customHeight="1"/>
    <row r="112" ht="22.15" customHeight="1"/>
    <row r="113" ht="22.15" customHeight="1"/>
    <row r="114" ht="22.15" customHeight="1"/>
    <row r="115" ht="22.15" customHeight="1"/>
    <row r="116" ht="22.15" customHeight="1"/>
    <row r="117" ht="22.15" customHeight="1"/>
    <row r="118" ht="22.15" customHeight="1"/>
    <row r="119" ht="22.15" customHeight="1"/>
    <row r="120" ht="22.15" customHeight="1"/>
    <row r="121" ht="22.15" customHeight="1"/>
    <row r="122" ht="22.15" customHeight="1"/>
    <row r="123" ht="22.15" customHeight="1"/>
    <row r="124" ht="22.15" customHeight="1"/>
    <row r="125" ht="22.15" customHeight="1"/>
    <row r="126" ht="22.15" customHeight="1"/>
    <row r="127" ht="22.15" customHeight="1"/>
    <row r="128" ht="22.15" customHeight="1"/>
    <row r="129" ht="22.15" customHeight="1"/>
    <row r="130" ht="22.15" customHeight="1"/>
    <row r="131" ht="22.15" customHeight="1"/>
    <row r="132" ht="22.15" customHeight="1"/>
    <row r="133" ht="22.15" customHeight="1"/>
    <row r="134" ht="22.15" customHeight="1"/>
    <row r="135" ht="22.15" customHeight="1"/>
    <row r="136" ht="22.15" customHeight="1"/>
    <row r="137" ht="22.15" customHeight="1"/>
    <row r="138" ht="22.15" customHeight="1"/>
    <row r="139" ht="22.15" customHeight="1"/>
    <row r="140" ht="22.15" customHeight="1"/>
    <row r="141" ht="22.15" customHeight="1"/>
    <row r="142" ht="22.15" customHeight="1"/>
  </sheetData>
  <mergeCells count="360">
    <mergeCell ref="L2:M3"/>
    <mergeCell ref="N2:O3"/>
    <mergeCell ref="P2:Q3"/>
    <mergeCell ref="R2:R3"/>
    <mergeCell ref="B4:B5"/>
    <mergeCell ref="C4:C5"/>
    <mergeCell ref="D4:D5"/>
    <mergeCell ref="F4:F5"/>
    <mergeCell ref="H4:H5"/>
    <mergeCell ref="J4:J5"/>
    <mergeCell ref="B2:B3"/>
    <mergeCell ref="C2:C3"/>
    <mergeCell ref="D2:E3"/>
    <mergeCell ref="F2:G3"/>
    <mergeCell ref="H2:I3"/>
    <mergeCell ref="J2:K3"/>
    <mergeCell ref="L4:L5"/>
    <mergeCell ref="N4:N5"/>
    <mergeCell ref="P4:P5"/>
    <mergeCell ref="R4:R5"/>
    <mergeCell ref="B6:B7"/>
    <mergeCell ref="C6:C7"/>
    <mergeCell ref="D6:D7"/>
    <mergeCell ref="F6:F7"/>
    <mergeCell ref="H6:H7"/>
    <mergeCell ref="J6:J7"/>
    <mergeCell ref="L6:L7"/>
    <mergeCell ref="N6:N7"/>
    <mergeCell ref="P6:P7"/>
    <mergeCell ref="R6:R7"/>
    <mergeCell ref="B8:B9"/>
    <mergeCell ref="C8:C9"/>
    <mergeCell ref="D8:D9"/>
    <mergeCell ref="F8:F9"/>
    <mergeCell ref="H8:H9"/>
    <mergeCell ref="J8:J9"/>
    <mergeCell ref="L8:L9"/>
    <mergeCell ref="N8:N9"/>
    <mergeCell ref="P8:P9"/>
    <mergeCell ref="R8:R9"/>
    <mergeCell ref="B10:B11"/>
    <mergeCell ref="C10:C11"/>
    <mergeCell ref="D10:D11"/>
    <mergeCell ref="F10:F11"/>
    <mergeCell ref="H10:H11"/>
    <mergeCell ref="J10:J11"/>
    <mergeCell ref="L10:L11"/>
    <mergeCell ref="N10:N11"/>
    <mergeCell ref="P10:P11"/>
    <mergeCell ref="R10:R11"/>
    <mergeCell ref="B12:B13"/>
    <mergeCell ref="C12:C13"/>
    <mergeCell ref="D12:D13"/>
    <mergeCell ref="F12:F13"/>
    <mergeCell ref="H12:H13"/>
    <mergeCell ref="J12:J13"/>
    <mergeCell ref="L12:L13"/>
    <mergeCell ref="N12:N13"/>
    <mergeCell ref="P12:P13"/>
    <mergeCell ref="R12:R13"/>
    <mergeCell ref="B14:B15"/>
    <mergeCell ref="C14:C15"/>
    <mergeCell ref="D14:D15"/>
    <mergeCell ref="F14:F15"/>
    <mergeCell ref="H14:H15"/>
    <mergeCell ref="J14:J15"/>
    <mergeCell ref="L14:L15"/>
    <mergeCell ref="N14:N15"/>
    <mergeCell ref="P14:P15"/>
    <mergeCell ref="R14:R15"/>
    <mergeCell ref="B17:B18"/>
    <mergeCell ref="C17:C18"/>
    <mergeCell ref="D17:E18"/>
    <mergeCell ref="F17:G18"/>
    <mergeCell ref="H17:I18"/>
    <mergeCell ref="J17:K18"/>
    <mergeCell ref="L17:M18"/>
    <mergeCell ref="N17:O18"/>
    <mergeCell ref="P17:Q18"/>
    <mergeCell ref="R17:R18"/>
    <mergeCell ref="B19:B20"/>
    <mergeCell ref="C19:C20"/>
    <mergeCell ref="D19:D20"/>
    <mergeCell ref="F19:F20"/>
    <mergeCell ref="H19:H20"/>
    <mergeCell ref="J19:J20"/>
    <mergeCell ref="L19:L20"/>
    <mergeCell ref="N19:N20"/>
    <mergeCell ref="P19:P20"/>
    <mergeCell ref="R19:R20"/>
    <mergeCell ref="B21:B22"/>
    <mergeCell ref="C21:C22"/>
    <mergeCell ref="D21:D22"/>
    <mergeCell ref="F21:F22"/>
    <mergeCell ref="H21:H22"/>
    <mergeCell ref="J21:J22"/>
    <mergeCell ref="L21:L22"/>
    <mergeCell ref="N21:N22"/>
    <mergeCell ref="P21:P22"/>
    <mergeCell ref="R21:R22"/>
    <mergeCell ref="B23:B24"/>
    <mergeCell ref="C23:C24"/>
    <mergeCell ref="D23:D24"/>
    <mergeCell ref="F23:F24"/>
    <mergeCell ref="H23:H24"/>
    <mergeCell ref="J23:J24"/>
    <mergeCell ref="L23:L24"/>
    <mergeCell ref="N23:N24"/>
    <mergeCell ref="P23:P24"/>
    <mergeCell ref="R23:R24"/>
    <mergeCell ref="B25:B26"/>
    <mergeCell ref="C25:C26"/>
    <mergeCell ref="D25:D26"/>
    <mergeCell ref="F25:F26"/>
    <mergeCell ref="H25:H26"/>
    <mergeCell ref="J25:J26"/>
    <mergeCell ref="L25:L26"/>
    <mergeCell ref="N25:N26"/>
    <mergeCell ref="P25:P26"/>
    <mergeCell ref="R25:R26"/>
    <mergeCell ref="B27:B28"/>
    <mergeCell ref="C27:C28"/>
    <mergeCell ref="D27:D28"/>
    <mergeCell ref="F27:F28"/>
    <mergeCell ref="H27:H28"/>
    <mergeCell ref="J27:J28"/>
    <mergeCell ref="L27:L28"/>
    <mergeCell ref="N27:N28"/>
    <mergeCell ref="P27:P28"/>
    <mergeCell ref="R27:R28"/>
    <mergeCell ref="B29:B30"/>
    <mergeCell ref="C29:C30"/>
    <mergeCell ref="D29:D30"/>
    <mergeCell ref="F29:F30"/>
    <mergeCell ref="H29:H30"/>
    <mergeCell ref="J29:J30"/>
    <mergeCell ref="L29:L30"/>
    <mergeCell ref="N29:N30"/>
    <mergeCell ref="P29:P30"/>
    <mergeCell ref="R29:R30"/>
    <mergeCell ref="B33:B34"/>
    <mergeCell ref="C33:C34"/>
    <mergeCell ref="D33:E34"/>
    <mergeCell ref="F33:G34"/>
    <mergeCell ref="H33:I34"/>
    <mergeCell ref="J33:K34"/>
    <mergeCell ref="L33:M34"/>
    <mergeCell ref="N33:O34"/>
    <mergeCell ref="P33:Q34"/>
    <mergeCell ref="R33:R34"/>
    <mergeCell ref="B35:B36"/>
    <mergeCell ref="C35:C36"/>
    <mergeCell ref="D35:D36"/>
    <mergeCell ref="F35:F36"/>
    <mergeCell ref="H35:H36"/>
    <mergeCell ref="J35:J36"/>
    <mergeCell ref="L35:L36"/>
    <mergeCell ref="N35:N36"/>
    <mergeCell ref="P35:P36"/>
    <mergeCell ref="R35:R36"/>
    <mergeCell ref="B37:B38"/>
    <mergeCell ref="C37:C38"/>
    <mergeCell ref="D37:D38"/>
    <mergeCell ref="F37:F38"/>
    <mergeCell ref="H37:H38"/>
    <mergeCell ref="J37:J38"/>
    <mergeCell ref="L37:L38"/>
    <mergeCell ref="N37:N38"/>
    <mergeCell ref="P37:P38"/>
    <mergeCell ref="R37:R38"/>
    <mergeCell ref="B39:B40"/>
    <mergeCell ref="C39:C40"/>
    <mergeCell ref="D39:D40"/>
    <mergeCell ref="F39:F40"/>
    <mergeCell ref="H39:H40"/>
    <mergeCell ref="J39:J40"/>
    <mergeCell ref="L39:L40"/>
    <mergeCell ref="N39:N40"/>
    <mergeCell ref="P39:P40"/>
    <mergeCell ref="R39:R40"/>
    <mergeCell ref="B41:B42"/>
    <mergeCell ref="C41:C42"/>
    <mergeCell ref="D41:D42"/>
    <mergeCell ref="F41:F42"/>
    <mergeCell ref="H41:H42"/>
    <mergeCell ref="J41:J42"/>
    <mergeCell ref="L41:L42"/>
    <mergeCell ref="N41:N42"/>
    <mergeCell ref="P41:P42"/>
    <mergeCell ref="R41:R42"/>
    <mergeCell ref="B43:B44"/>
    <mergeCell ref="C43:C44"/>
    <mergeCell ref="D43:D44"/>
    <mergeCell ref="F43:F44"/>
    <mergeCell ref="H43:H44"/>
    <mergeCell ref="J43:J44"/>
    <mergeCell ref="L43:L44"/>
    <mergeCell ref="N43:N44"/>
    <mergeCell ref="P43:P44"/>
    <mergeCell ref="R43:R44"/>
    <mergeCell ref="B45:B46"/>
    <mergeCell ref="C45:C46"/>
    <mergeCell ref="D45:D46"/>
    <mergeCell ref="F45:F46"/>
    <mergeCell ref="H45:H46"/>
    <mergeCell ref="J45:J46"/>
    <mergeCell ref="L45:L46"/>
    <mergeCell ref="N45:N46"/>
    <mergeCell ref="P45:P46"/>
    <mergeCell ref="R45:R46"/>
    <mergeCell ref="B48:B49"/>
    <mergeCell ref="C48:C49"/>
    <mergeCell ref="D48:E49"/>
    <mergeCell ref="F48:G49"/>
    <mergeCell ref="H48:I49"/>
    <mergeCell ref="J48:K49"/>
    <mergeCell ref="L48:M49"/>
    <mergeCell ref="N48:O49"/>
    <mergeCell ref="P48:Q49"/>
    <mergeCell ref="R48:R49"/>
    <mergeCell ref="B50:B51"/>
    <mergeCell ref="C50:C51"/>
    <mergeCell ref="D50:D51"/>
    <mergeCell ref="F50:F51"/>
    <mergeCell ref="H50:H51"/>
    <mergeCell ref="J50:J51"/>
    <mergeCell ref="L50:L51"/>
    <mergeCell ref="N50:N51"/>
    <mergeCell ref="P50:P51"/>
    <mergeCell ref="R50:R51"/>
    <mergeCell ref="B52:B53"/>
    <mergeCell ref="C52:C53"/>
    <mergeCell ref="D52:D53"/>
    <mergeCell ref="F52:F53"/>
    <mergeCell ref="H52:H53"/>
    <mergeCell ref="J52:J53"/>
    <mergeCell ref="L52:L53"/>
    <mergeCell ref="N52:N53"/>
    <mergeCell ref="P52:P53"/>
    <mergeCell ref="R52:R53"/>
    <mergeCell ref="B54:B55"/>
    <mergeCell ref="C54:C55"/>
    <mergeCell ref="D54:D55"/>
    <mergeCell ref="F54:F55"/>
    <mergeCell ref="H54:H55"/>
    <mergeCell ref="J54:J55"/>
    <mergeCell ref="L54:L55"/>
    <mergeCell ref="N54:N55"/>
    <mergeCell ref="P54:P55"/>
    <mergeCell ref="R54:R55"/>
    <mergeCell ref="B56:B57"/>
    <mergeCell ref="C56:C57"/>
    <mergeCell ref="D56:D57"/>
    <mergeCell ref="F56:F57"/>
    <mergeCell ref="H56:H57"/>
    <mergeCell ref="J56:J57"/>
    <mergeCell ref="L56:L57"/>
    <mergeCell ref="N56:N57"/>
    <mergeCell ref="P56:P57"/>
    <mergeCell ref="R56:R57"/>
    <mergeCell ref="B58:B59"/>
    <mergeCell ref="C58:C59"/>
    <mergeCell ref="D58:D59"/>
    <mergeCell ref="F58:F59"/>
    <mergeCell ref="H58:H59"/>
    <mergeCell ref="J58:J59"/>
    <mergeCell ref="L58:L59"/>
    <mergeCell ref="N58:N59"/>
    <mergeCell ref="P58:P59"/>
    <mergeCell ref="R58:R59"/>
    <mergeCell ref="B60:B61"/>
    <mergeCell ref="C60:C61"/>
    <mergeCell ref="D60:D61"/>
    <mergeCell ref="F60:F61"/>
    <mergeCell ref="H60:H61"/>
    <mergeCell ref="J60:J61"/>
    <mergeCell ref="L60:L61"/>
    <mergeCell ref="N60:N61"/>
    <mergeCell ref="P60:P61"/>
    <mergeCell ref="R60:R61"/>
    <mergeCell ref="B62:B63"/>
    <mergeCell ref="C62:C63"/>
    <mergeCell ref="D62:D63"/>
    <mergeCell ref="F62:F63"/>
    <mergeCell ref="H62:H63"/>
    <mergeCell ref="J62:J63"/>
    <mergeCell ref="L62:L63"/>
    <mergeCell ref="N62:N63"/>
    <mergeCell ref="P62:P63"/>
    <mergeCell ref="R62:R63"/>
    <mergeCell ref="B65:B66"/>
    <mergeCell ref="C65:C66"/>
    <mergeCell ref="D65:E66"/>
    <mergeCell ref="F65:G66"/>
    <mergeCell ref="H65:I66"/>
    <mergeCell ref="J65:K66"/>
    <mergeCell ref="L65:M66"/>
    <mergeCell ref="N65:O66"/>
    <mergeCell ref="P65:Q66"/>
    <mergeCell ref="R65:R66"/>
    <mergeCell ref="B67:B68"/>
    <mergeCell ref="C67:C68"/>
    <mergeCell ref="D67:D68"/>
    <mergeCell ref="F67:F68"/>
    <mergeCell ref="H67:H68"/>
    <mergeCell ref="J67:J68"/>
    <mergeCell ref="L67:L68"/>
    <mergeCell ref="N67:N68"/>
    <mergeCell ref="P67:P68"/>
    <mergeCell ref="R67:R68"/>
    <mergeCell ref="B69:B70"/>
    <mergeCell ref="C69:C70"/>
    <mergeCell ref="D69:D70"/>
    <mergeCell ref="F69:F70"/>
    <mergeCell ref="H69:H70"/>
    <mergeCell ref="J69:J70"/>
    <mergeCell ref="L69:L70"/>
    <mergeCell ref="N69:N70"/>
    <mergeCell ref="P69:P70"/>
    <mergeCell ref="R69:R70"/>
    <mergeCell ref="B71:B72"/>
    <mergeCell ref="C71:C72"/>
    <mergeCell ref="D71:D72"/>
    <mergeCell ref="F71:F72"/>
    <mergeCell ref="H71:H72"/>
    <mergeCell ref="J71:J72"/>
    <mergeCell ref="L71:L72"/>
    <mergeCell ref="N71:N72"/>
    <mergeCell ref="P71:P72"/>
    <mergeCell ref="R71:R72"/>
    <mergeCell ref="B73:B74"/>
    <mergeCell ref="C73:C74"/>
    <mergeCell ref="D73:D74"/>
    <mergeCell ref="F73:F74"/>
    <mergeCell ref="H73:H74"/>
    <mergeCell ref="J73:J74"/>
    <mergeCell ref="L73:L74"/>
    <mergeCell ref="N73:N74"/>
    <mergeCell ref="P73:P74"/>
    <mergeCell ref="R73:R74"/>
    <mergeCell ref="B75:B76"/>
    <mergeCell ref="C75:C76"/>
    <mergeCell ref="D75:D76"/>
    <mergeCell ref="F75:F76"/>
    <mergeCell ref="H75:H76"/>
    <mergeCell ref="J75:J76"/>
    <mergeCell ref="L77:L78"/>
    <mergeCell ref="N77:N78"/>
    <mergeCell ref="P77:P78"/>
    <mergeCell ref="R77:R78"/>
    <mergeCell ref="L75:L76"/>
    <mergeCell ref="N75:N76"/>
    <mergeCell ref="P75:P76"/>
    <mergeCell ref="R75:R76"/>
    <mergeCell ref="B77:B78"/>
    <mergeCell ref="C77:C78"/>
    <mergeCell ref="D77:D78"/>
    <mergeCell ref="F77:F78"/>
    <mergeCell ref="H77:H78"/>
    <mergeCell ref="J77:J78"/>
  </mergeCells>
  <pageMargins left="0.51181102362204722" right="0.19685039370078741" top="0.19685039370078741" bottom="0.22" header="0.31496062992125984" footer="0.31496062992125984"/>
  <pageSetup paperSize="9" scale="6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H222"/>
  <sheetViews>
    <sheetView zoomScale="85" workbookViewId="0">
      <selection activeCell="AJ9" sqref="AJ9"/>
    </sheetView>
  </sheetViews>
  <sheetFormatPr defaultRowHeight="12.75"/>
  <cols>
    <col min="1" max="1" width="1.5703125" style="20" customWidth="1"/>
    <col min="2" max="2" width="6.42578125" style="20" customWidth="1"/>
    <col min="3" max="3" width="19" style="19" customWidth="1"/>
    <col min="4" max="4" width="10.7109375" style="20" customWidth="1"/>
    <col min="5" max="5" width="4.7109375" style="20" customWidth="1"/>
    <col min="6" max="6" width="10.7109375" style="20" customWidth="1"/>
    <col min="7" max="7" width="4.7109375" style="20" customWidth="1"/>
    <col min="8" max="8" width="10.7109375" style="20" customWidth="1"/>
    <col min="9" max="9" width="4.7109375" style="20" customWidth="1"/>
    <col min="10" max="10" width="10.7109375" style="20" customWidth="1"/>
    <col min="11" max="11" width="4.7109375" style="20" customWidth="1"/>
    <col min="12" max="12" width="10.7109375" style="20" customWidth="1"/>
    <col min="13" max="13" width="4.7109375" style="20" customWidth="1"/>
    <col min="14" max="14" width="10.7109375" style="20" customWidth="1"/>
    <col min="15" max="15" width="4.7109375" style="20" customWidth="1"/>
    <col min="16" max="16" width="7.7109375" style="20" customWidth="1"/>
    <col min="17" max="17" width="5.140625" style="20" customWidth="1"/>
    <col min="18" max="18" width="14.42578125" style="20" customWidth="1"/>
    <col min="19" max="19" width="7.7109375" style="20" hidden="1" customWidth="1"/>
    <col min="20" max="20" width="12.140625" style="20" hidden="1" customWidth="1"/>
    <col min="21" max="22" width="10.7109375" style="20" hidden="1" customWidth="1"/>
    <col min="23" max="32" width="8.7109375" style="20" hidden="1" customWidth="1"/>
    <col min="33" max="256" width="8.7109375" style="20"/>
    <col min="257" max="257" width="1.5703125" style="20" customWidth="1"/>
    <col min="258" max="258" width="6.42578125" style="20" customWidth="1"/>
    <col min="259" max="259" width="19" style="20" customWidth="1"/>
    <col min="260" max="260" width="10.7109375" style="20" customWidth="1"/>
    <col min="261" max="261" width="4.7109375" style="20" customWidth="1"/>
    <col min="262" max="262" width="10.7109375" style="20" customWidth="1"/>
    <col min="263" max="263" width="4.7109375" style="20" customWidth="1"/>
    <col min="264" max="264" width="10.7109375" style="20" customWidth="1"/>
    <col min="265" max="265" width="4.7109375" style="20" customWidth="1"/>
    <col min="266" max="266" width="10.7109375" style="20" customWidth="1"/>
    <col min="267" max="267" width="4.7109375" style="20" customWidth="1"/>
    <col min="268" max="268" width="10.7109375" style="20" customWidth="1"/>
    <col min="269" max="269" width="4.7109375" style="20" customWidth="1"/>
    <col min="270" max="270" width="10.7109375" style="20" customWidth="1"/>
    <col min="271" max="271" width="4.7109375" style="20" customWidth="1"/>
    <col min="272" max="272" width="7.7109375" style="20" customWidth="1"/>
    <col min="273" max="273" width="5.140625" style="20" customWidth="1"/>
    <col min="274" max="274" width="14.42578125" style="20" customWidth="1"/>
    <col min="275" max="288" width="0" style="20" hidden="1" customWidth="1"/>
    <col min="289" max="512" width="8.7109375" style="20"/>
    <col min="513" max="513" width="1.5703125" style="20" customWidth="1"/>
    <col min="514" max="514" width="6.42578125" style="20" customWidth="1"/>
    <col min="515" max="515" width="19" style="20" customWidth="1"/>
    <col min="516" max="516" width="10.7109375" style="20" customWidth="1"/>
    <col min="517" max="517" width="4.7109375" style="20" customWidth="1"/>
    <col min="518" max="518" width="10.7109375" style="20" customWidth="1"/>
    <col min="519" max="519" width="4.7109375" style="20" customWidth="1"/>
    <col min="520" max="520" width="10.7109375" style="20" customWidth="1"/>
    <col min="521" max="521" width="4.7109375" style="20" customWidth="1"/>
    <col min="522" max="522" width="10.7109375" style="20" customWidth="1"/>
    <col min="523" max="523" width="4.7109375" style="20" customWidth="1"/>
    <col min="524" max="524" width="10.7109375" style="20" customWidth="1"/>
    <col min="525" max="525" width="4.7109375" style="20" customWidth="1"/>
    <col min="526" max="526" width="10.7109375" style="20" customWidth="1"/>
    <col min="527" max="527" width="4.7109375" style="20" customWidth="1"/>
    <col min="528" max="528" width="7.7109375" style="20" customWidth="1"/>
    <col min="529" max="529" width="5.140625" style="20" customWidth="1"/>
    <col min="530" max="530" width="14.42578125" style="20" customWidth="1"/>
    <col min="531" max="544" width="0" style="20" hidden="1" customWidth="1"/>
    <col min="545" max="768" width="8.7109375" style="20"/>
    <col min="769" max="769" width="1.5703125" style="20" customWidth="1"/>
    <col min="770" max="770" width="6.42578125" style="20" customWidth="1"/>
    <col min="771" max="771" width="19" style="20" customWidth="1"/>
    <col min="772" max="772" width="10.7109375" style="20" customWidth="1"/>
    <col min="773" max="773" width="4.7109375" style="20" customWidth="1"/>
    <col min="774" max="774" width="10.7109375" style="20" customWidth="1"/>
    <col min="775" max="775" width="4.7109375" style="20" customWidth="1"/>
    <col min="776" max="776" width="10.7109375" style="20" customWidth="1"/>
    <col min="777" max="777" width="4.7109375" style="20" customWidth="1"/>
    <col min="778" max="778" width="10.7109375" style="20" customWidth="1"/>
    <col min="779" max="779" width="4.7109375" style="20" customWidth="1"/>
    <col min="780" max="780" width="10.7109375" style="20" customWidth="1"/>
    <col min="781" max="781" width="4.7109375" style="20" customWidth="1"/>
    <col min="782" max="782" width="10.7109375" style="20" customWidth="1"/>
    <col min="783" max="783" width="4.7109375" style="20" customWidth="1"/>
    <col min="784" max="784" width="7.7109375" style="20" customWidth="1"/>
    <col min="785" max="785" width="5.140625" style="20" customWidth="1"/>
    <col min="786" max="786" width="14.42578125" style="20" customWidth="1"/>
    <col min="787" max="800" width="0" style="20" hidden="1" customWidth="1"/>
    <col min="801" max="1024" width="8.7109375" style="20"/>
    <col min="1025" max="1025" width="1.5703125" style="20" customWidth="1"/>
    <col min="1026" max="1026" width="6.42578125" style="20" customWidth="1"/>
    <col min="1027" max="1027" width="19" style="20" customWidth="1"/>
    <col min="1028" max="1028" width="10.7109375" style="20" customWidth="1"/>
    <col min="1029" max="1029" width="4.7109375" style="20" customWidth="1"/>
    <col min="1030" max="1030" width="10.7109375" style="20" customWidth="1"/>
    <col min="1031" max="1031" width="4.7109375" style="20" customWidth="1"/>
    <col min="1032" max="1032" width="10.7109375" style="20" customWidth="1"/>
    <col min="1033" max="1033" width="4.7109375" style="20" customWidth="1"/>
    <col min="1034" max="1034" width="10.7109375" style="20" customWidth="1"/>
    <col min="1035" max="1035" width="4.7109375" style="20" customWidth="1"/>
    <col min="1036" max="1036" width="10.7109375" style="20" customWidth="1"/>
    <col min="1037" max="1037" width="4.7109375" style="20" customWidth="1"/>
    <col min="1038" max="1038" width="10.7109375" style="20" customWidth="1"/>
    <col min="1039" max="1039" width="4.7109375" style="20" customWidth="1"/>
    <col min="1040" max="1040" width="7.7109375" style="20" customWidth="1"/>
    <col min="1041" max="1041" width="5.140625" style="20" customWidth="1"/>
    <col min="1042" max="1042" width="14.42578125" style="20" customWidth="1"/>
    <col min="1043" max="1056" width="0" style="20" hidden="1" customWidth="1"/>
    <col min="1057" max="1280" width="8.7109375" style="20"/>
    <col min="1281" max="1281" width="1.5703125" style="20" customWidth="1"/>
    <col min="1282" max="1282" width="6.42578125" style="20" customWidth="1"/>
    <col min="1283" max="1283" width="19" style="20" customWidth="1"/>
    <col min="1284" max="1284" width="10.7109375" style="20" customWidth="1"/>
    <col min="1285" max="1285" width="4.7109375" style="20" customWidth="1"/>
    <col min="1286" max="1286" width="10.7109375" style="20" customWidth="1"/>
    <col min="1287" max="1287" width="4.7109375" style="20" customWidth="1"/>
    <col min="1288" max="1288" width="10.7109375" style="20" customWidth="1"/>
    <col min="1289" max="1289" width="4.7109375" style="20" customWidth="1"/>
    <col min="1290" max="1290" width="10.7109375" style="20" customWidth="1"/>
    <col min="1291" max="1291" width="4.7109375" style="20" customWidth="1"/>
    <col min="1292" max="1292" width="10.7109375" style="20" customWidth="1"/>
    <col min="1293" max="1293" width="4.7109375" style="20" customWidth="1"/>
    <col min="1294" max="1294" width="10.7109375" style="20" customWidth="1"/>
    <col min="1295" max="1295" width="4.7109375" style="20" customWidth="1"/>
    <col min="1296" max="1296" width="7.7109375" style="20" customWidth="1"/>
    <col min="1297" max="1297" width="5.140625" style="20" customWidth="1"/>
    <col min="1298" max="1298" width="14.42578125" style="20" customWidth="1"/>
    <col min="1299" max="1312" width="0" style="20" hidden="1" customWidth="1"/>
    <col min="1313" max="1536" width="8.7109375" style="20"/>
    <col min="1537" max="1537" width="1.5703125" style="20" customWidth="1"/>
    <col min="1538" max="1538" width="6.42578125" style="20" customWidth="1"/>
    <col min="1539" max="1539" width="19" style="20" customWidth="1"/>
    <col min="1540" max="1540" width="10.7109375" style="20" customWidth="1"/>
    <col min="1541" max="1541" width="4.7109375" style="20" customWidth="1"/>
    <col min="1542" max="1542" width="10.7109375" style="20" customWidth="1"/>
    <col min="1543" max="1543" width="4.7109375" style="20" customWidth="1"/>
    <col min="1544" max="1544" width="10.7109375" style="20" customWidth="1"/>
    <col min="1545" max="1545" width="4.7109375" style="20" customWidth="1"/>
    <col min="1546" max="1546" width="10.7109375" style="20" customWidth="1"/>
    <col min="1547" max="1547" width="4.7109375" style="20" customWidth="1"/>
    <col min="1548" max="1548" width="10.7109375" style="20" customWidth="1"/>
    <col min="1549" max="1549" width="4.7109375" style="20" customWidth="1"/>
    <col min="1550" max="1550" width="10.7109375" style="20" customWidth="1"/>
    <col min="1551" max="1551" width="4.7109375" style="20" customWidth="1"/>
    <col min="1552" max="1552" width="7.7109375" style="20" customWidth="1"/>
    <col min="1553" max="1553" width="5.140625" style="20" customWidth="1"/>
    <col min="1554" max="1554" width="14.42578125" style="20" customWidth="1"/>
    <col min="1555" max="1568" width="0" style="20" hidden="1" customWidth="1"/>
    <col min="1569" max="1792" width="8.7109375" style="20"/>
    <col min="1793" max="1793" width="1.5703125" style="20" customWidth="1"/>
    <col min="1794" max="1794" width="6.42578125" style="20" customWidth="1"/>
    <col min="1795" max="1795" width="19" style="20" customWidth="1"/>
    <col min="1796" max="1796" width="10.7109375" style="20" customWidth="1"/>
    <col min="1797" max="1797" width="4.7109375" style="20" customWidth="1"/>
    <col min="1798" max="1798" width="10.7109375" style="20" customWidth="1"/>
    <col min="1799" max="1799" width="4.7109375" style="20" customWidth="1"/>
    <col min="1800" max="1800" width="10.7109375" style="20" customWidth="1"/>
    <col min="1801" max="1801" width="4.7109375" style="20" customWidth="1"/>
    <col min="1802" max="1802" width="10.7109375" style="20" customWidth="1"/>
    <col min="1803" max="1803" width="4.7109375" style="20" customWidth="1"/>
    <col min="1804" max="1804" width="10.7109375" style="20" customWidth="1"/>
    <col min="1805" max="1805" width="4.7109375" style="20" customWidth="1"/>
    <col min="1806" max="1806" width="10.7109375" style="20" customWidth="1"/>
    <col min="1807" max="1807" width="4.7109375" style="20" customWidth="1"/>
    <col min="1808" max="1808" width="7.7109375" style="20" customWidth="1"/>
    <col min="1809" max="1809" width="5.140625" style="20" customWidth="1"/>
    <col min="1810" max="1810" width="14.42578125" style="20" customWidth="1"/>
    <col min="1811" max="1824" width="0" style="20" hidden="1" customWidth="1"/>
    <col min="1825" max="2048" width="8.7109375" style="20"/>
    <col min="2049" max="2049" width="1.5703125" style="20" customWidth="1"/>
    <col min="2050" max="2050" width="6.42578125" style="20" customWidth="1"/>
    <col min="2051" max="2051" width="19" style="20" customWidth="1"/>
    <col min="2052" max="2052" width="10.7109375" style="20" customWidth="1"/>
    <col min="2053" max="2053" width="4.7109375" style="20" customWidth="1"/>
    <col min="2054" max="2054" width="10.7109375" style="20" customWidth="1"/>
    <col min="2055" max="2055" width="4.7109375" style="20" customWidth="1"/>
    <col min="2056" max="2056" width="10.7109375" style="20" customWidth="1"/>
    <col min="2057" max="2057" width="4.7109375" style="20" customWidth="1"/>
    <col min="2058" max="2058" width="10.7109375" style="20" customWidth="1"/>
    <col min="2059" max="2059" width="4.7109375" style="20" customWidth="1"/>
    <col min="2060" max="2060" width="10.7109375" style="20" customWidth="1"/>
    <col min="2061" max="2061" width="4.7109375" style="20" customWidth="1"/>
    <col min="2062" max="2062" width="10.7109375" style="20" customWidth="1"/>
    <col min="2063" max="2063" width="4.7109375" style="20" customWidth="1"/>
    <col min="2064" max="2064" width="7.7109375" style="20" customWidth="1"/>
    <col min="2065" max="2065" width="5.140625" style="20" customWidth="1"/>
    <col min="2066" max="2066" width="14.42578125" style="20" customWidth="1"/>
    <col min="2067" max="2080" width="0" style="20" hidden="1" customWidth="1"/>
    <col min="2081" max="2304" width="8.7109375" style="20"/>
    <col min="2305" max="2305" width="1.5703125" style="20" customWidth="1"/>
    <col min="2306" max="2306" width="6.42578125" style="20" customWidth="1"/>
    <col min="2307" max="2307" width="19" style="20" customWidth="1"/>
    <col min="2308" max="2308" width="10.7109375" style="20" customWidth="1"/>
    <col min="2309" max="2309" width="4.7109375" style="20" customWidth="1"/>
    <col min="2310" max="2310" width="10.7109375" style="20" customWidth="1"/>
    <col min="2311" max="2311" width="4.7109375" style="20" customWidth="1"/>
    <col min="2312" max="2312" width="10.7109375" style="20" customWidth="1"/>
    <col min="2313" max="2313" width="4.7109375" style="20" customWidth="1"/>
    <col min="2314" max="2314" width="10.7109375" style="20" customWidth="1"/>
    <col min="2315" max="2315" width="4.7109375" style="20" customWidth="1"/>
    <col min="2316" max="2316" width="10.7109375" style="20" customWidth="1"/>
    <col min="2317" max="2317" width="4.7109375" style="20" customWidth="1"/>
    <col min="2318" max="2318" width="10.7109375" style="20" customWidth="1"/>
    <col min="2319" max="2319" width="4.7109375" style="20" customWidth="1"/>
    <col min="2320" max="2320" width="7.7109375" style="20" customWidth="1"/>
    <col min="2321" max="2321" width="5.140625" style="20" customWidth="1"/>
    <col min="2322" max="2322" width="14.42578125" style="20" customWidth="1"/>
    <col min="2323" max="2336" width="0" style="20" hidden="1" customWidth="1"/>
    <col min="2337" max="2560" width="8.7109375" style="20"/>
    <col min="2561" max="2561" width="1.5703125" style="20" customWidth="1"/>
    <col min="2562" max="2562" width="6.42578125" style="20" customWidth="1"/>
    <col min="2563" max="2563" width="19" style="20" customWidth="1"/>
    <col min="2564" max="2564" width="10.7109375" style="20" customWidth="1"/>
    <col min="2565" max="2565" width="4.7109375" style="20" customWidth="1"/>
    <col min="2566" max="2566" width="10.7109375" style="20" customWidth="1"/>
    <col min="2567" max="2567" width="4.7109375" style="20" customWidth="1"/>
    <col min="2568" max="2568" width="10.7109375" style="20" customWidth="1"/>
    <col min="2569" max="2569" width="4.7109375" style="20" customWidth="1"/>
    <col min="2570" max="2570" width="10.7109375" style="20" customWidth="1"/>
    <col min="2571" max="2571" width="4.7109375" style="20" customWidth="1"/>
    <col min="2572" max="2572" width="10.7109375" style="20" customWidth="1"/>
    <col min="2573" max="2573" width="4.7109375" style="20" customWidth="1"/>
    <col min="2574" max="2574" width="10.7109375" style="20" customWidth="1"/>
    <col min="2575" max="2575" width="4.7109375" style="20" customWidth="1"/>
    <col min="2576" max="2576" width="7.7109375" style="20" customWidth="1"/>
    <col min="2577" max="2577" width="5.140625" style="20" customWidth="1"/>
    <col min="2578" max="2578" width="14.42578125" style="20" customWidth="1"/>
    <col min="2579" max="2592" width="0" style="20" hidden="1" customWidth="1"/>
    <col min="2593" max="2816" width="8.7109375" style="20"/>
    <col min="2817" max="2817" width="1.5703125" style="20" customWidth="1"/>
    <col min="2818" max="2818" width="6.42578125" style="20" customWidth="1"/>
    <col min="2819" max="2819" width="19" style="20" customWidth="1"/>
    <col min="2820" max="2820" width="10.7109375" style="20" customWidth="1"/>
    <col min="2821" max="2821" width="4.7109375" style="20" customWidth="1"/>
    <col min="2822" max="2822" width="10.7109375" style="20" customWidth="1"/>
    <col min="2823" max="2823" width="4.7109375" style="20" customWidth="1"/>
    <col min="2824" max="2824" width="10.7109375" style="20" customWidth="1"/>
    <col min="2825" max="2825" width="4.7109375" style="20" customWidth="1"/>
    <col min="2826" max="2826" width="10.7109375" style="20" customWidth="1"/>
    <col min="2827" max="2827" width="4.7109375" style="20" customWidth="1"/>
    <col min="2828" max="2828" width="10.7109375" style="20" customWidth="1"/>
    <col min="2829" max="2829" width="4.7109375" style="20" customWidth="1"/>
    <col min="2830" max="2830" width="10.7109375" style="20" customWidth="1"/>
    <col min="2831" max="2831" width="4.7109375" style="20" customWidth="1"/>
    <col min="2832" max="2832" width="7.7109375" style="20" customWidth="1"/>
    <col min="2833" max="2833" width="5.140625" style="20" customWidth="1"/>
    <col min="2834" max="2834" width="14.42578125" style="20" customWidth="1"/>
    <col min="2835" max="2848" width="0" style="20" hidden="1" customWidth="1"/>
    <col min="2849" max="3072" width="8.7109375" style="20"/>
    <col min="3073" max="3073" width="1.5703125" style="20" customWidth="1"/>
    <col min="3074" max="3074" width="6.42578125" style="20" customWidth="1"/>
    <col min="3075" max="3075" width="19" style="20" customWidth="1"/>
    <col min="3076" max="3076" width="10.7109375" style="20" customWidth="1"/>
    <col min="3077" max="3077" width="4.7109375" style="20" customWidth="1"/>
    <col min="3078" max="3078" width="10.7109375" style="20" customWidth="1"/>
    <col min="3079" max="3079" width="4.7109375" style="20" customWidth="1"/>
    <col min="3080" max="3080" width="10.7109375" style="20" customWidth="1"/>
    <col min="3081" max="3081" width="4.7109375" style="20" customWidth="1"/>
    <col min="3082" max="3082" width="10.7109375" style="20" customWidth="1"/>
    <col min="3083" max="3083" width="4.7109375" style="20" customWidth="1"/>
    <col min="3084" max="3084" width="10.7109375" style="20" customWidth="1"/>
    <col min="3085" max="3085" width="4.7109375" style="20" customWidth="1"/>
    <col min="3086" max="3086" width="10.7109375" style="20" customWidth="1"/>
    <col min="3087" max="3087" width="4.7109375" style="20" customWidth="1"/>
    <col min="3088" max="3088" width="7.7109375" style="20" customWidth="1"/>
    <col min="3089" max="3089" width="5.140625" style="20" customWidth="1"/>
    <col min="3090" max="3090" width="14.42578125" style="20" customWidth="1"/>
    <col min="3091" max="3104" width="0" style="20" hidden="1" customWidth="1"/>
    <col min="3105" max="3328" width="8.7109375" style="20"/>
    <col min="3329" max="3329" width="1.5703125" style="20" customWidth="1"/>
    <col min="3330" max="3330" width="6.42578125" style="20" customWidth="1"/>
    <col min="3331" max="3331" width="19" style="20" customWidth="1"/>
    <col min="3332" max="3332" width="10.7109375" style="20" customWidth="1"/>
    <col min="3333" max="3333" width="4.7109375" style="20" customWidth="1"/>
    <col min="3334" max="3334" width="10.7109375" style="20" customWidth="1"/>
    <col min="3335" max="3335" width="4.7109375" style="20" customWidth="1"/>
    <col min="3336" max="3336" width="10.7109375" style="20" customWidth="1"/>
    <col min="3337" max="3337" width="4.7109375" style="20" customWidth="1"/>
    <col min="3338" max="3338" width="10.7109375" style="20" customWidth="1"/>
    <col min="3339" max="3339" width="4.7109375" style="20" customWidth="1"/>
    <col min="3340" max="3340" width="10.7109375" style="20" customWidth="1"/>
    <col min="3341" max="3341" width="4.7109375" style="20" customWidth="1"/>
    <col min="3342" max="3342" width="10.7109375" style="20" customWidth="1"/>
    <col min="3343" max="3343" width="4.7109375" style="20" customWidth="1"/>
    <col min="3344" max="3344" width="7.7109375" style="20" customWidth="1"/>
    <col min="3345" max="3345" width="5.140625" style="20" customWidth="1"/>
    <col min="3346" max="3346" width="14.42578125" style="20" customWidth="1"/>
    <col min="3347" max="3360" width="0" style="20" hidden="1" customWidth="1"/>
    <col min="3361" max="3584" width="8.7109375" style="20"/>
    <col min="3585" max="3585" width="1.5703125" style="20" customWidth="1"/>
    <col min="3586" max="3586" width="6.42578125" style="20" customWidth="1"/>
    <col min="3587" max="3587" width="19" style="20" customWidth="1"/>
    <col min="3588" max="3588" width="10.7109375" style="20" customWidth="1"/>
    <col min="3589" max="3589" width="4.7109375" style="20" customWidth="1"/>
    <col min="3590" max="3590" width="10.7109375" style="20" customWidth="1"/>
    <col min="3591" max="3591" width="4.7109375" style="20" customWidth="1"/>
    <col min="3592" max="3592" width="10.7109375" style="20" customWidth="1"/>
    <col min="3593" max="3593" width="4.7109375" style="20" customWidth="1"/>
    <col min="3594" max="3594" width="10.7109375" style="20" customWidth="1"/>
    <col min="3595" max="3595" width="4.7109375" style="20" customWidth="1"/>
    <col min="3596" max="3596" width="10.7109375" style="20" customWidth="1"/>
    <col min="3597" max="3597" width="4.7109375" style="20" customWidth="1"/>
    <col min="3598" max="3598" width="10.7109375" style="20" customWidth="1"/>
    <col min="3599" max="3599" width="4.7109375" style="20" customWidth="1"/>
    <col min="3600" max="3600" width="7.7109375" style="20" customWidth="1"/>
    <col min="3601" max="3601" width="5.140625" style="20" customWidth="1"/>
    <col min="3602" max="3602" width="14.42578125" style="20" customWidth="1"/>
    <col min="3603" max="3616" width="0" style="20" hidden="1" customWidth="1"/>
    <col min="3617" max="3840" width="8.7109375" style="20"/>
    <col min="3841" max="3841" width="1.5703125" style="20" customWidth="1"/>
    <col min="3842" max="3842" width="6.42578125" style="20" customWidth="1"/>
    <col min="3843" max="3843" width="19" style="20" customWidth="1"/>
    <col min="3844" max="3844" width="10.7109375" style="20" customWidth="1"/>
    <col min="3845" max="3845" width="4.7109375" style="20" customWidth="1"/>
    <col min="3846" max="3846" width="10.7109375" style="20" customWidth="1"/>
    <col min="3847" max="3847" width="4.7109375" style="20" customWidth="1"/>
    <col min="3848" max="3848" width="10.7109375" style="20" customWidth="1"/>
    <col min="3849" max="3849" width="4.7109375" style="20" customWidth="1"/>
    <col min="3850" max="3850" width="10.7109375" style="20" customWidth="1"/>
    <col min="3851" max="3851" width="4.7109375" style="20" customWidth="1"/>
    <col min="3852" max="3852" width="10.7109375" style="20" customWidth="1"/>
    <col min="3853" max="3853" width="4.7109375" style="20" customWidth="1"/>
    <col min="3854" max="3854" width="10.7109375" style="20" customWidth="1"/>
    <col min="3855" max="3855" width="4.7109375" style="20" customWidth="1"/>
    <col min="3856" max="3856" width="7.7109375" style="20" customWidth="1"/>
    <col min="3857" max="3857" width="5.140625" style="20" customWidth="1"/>
    <col min="3858" max="3858" width="14.42578125" style="20" customWidth="1"/>
    <col min="3859" max="3872" width="0" style="20" hidden="1" customWidth="1"/>
    <col min="3873" max="4096" width="8.7109375" style="20"/>
    <col min="4097" max="4097" width="1.5703125" style="20" customWidth="1"/>
    <col min="4098" max="4098" width="6.42578125" style="20" customWidth="1"/>
    <col min="4099" max="4099" width="19" style="20" customWidth="1"/>
    <col min="4100" max="4100" width="10.7109375" style="20" customWidth="1"/>
    <col min="4101" max="4101" width="4.7109375" style="20" customWidth="1"/>
    <col min="4102" max="4102" width="10.7109375" style="20" customWidth="1"/>
    <col min="4103" max="4103" width="4.7109375" style="20" customWidth="1"/>
    <col min="4104" max="4104" width="10.7109375" style="20" customWidth="1"/>
    <col min="4105" max="4105" width="4.7109375" style="20" customWidth="1"/>
    <col min="4106" max="4106" width="10.7109375" style="20" customWidth="1"/>
    <col min="4107" max="4107" width="4.7109375" style="20" customWidth="1"/>
    <col min="4108" max="4108" width="10.7109375" style="20" customWidth="1"/>
    <col min="4109" max="4109" width="4.7109375" style="20" customWidth="1"/>
    <col min="4110" max="4110" width="10.7109375" style="20" customWidth="1"/>
    <col min="4111" max="4111" width="4.7109375" style="20" customWidth="1"/>
    <col min="4112" max="4112" width="7.7109375" style="20" customWidth="1"/>
    <col min="4113" max="4113" width="5.140625" style="20" customWidth="1"/>
    <col min="4114" max="4114" width="14.42578125" style="20" customWidth="1"/>
    <col min="4115" max="4128" width="0" style="20" hidden="1" customWidth="1"/>
    <col min="4129" max="4352" width="8.7109375" style="20"/>
    <col min="4353" max="4353" width="1.5703125" style="20" customWidth="1"/>
    <col min="4354" max="4354" width="6.42578125" style="20" customWidth="1"/>
    <col min="4355" max="4355" width="19" style="20" customWidth="1"/>
    <col min="4356" max="4356" width="10.7109375" style="20" customWidth="1"/>
    <col min="4357" max="4357" width="4.7109375" style="20" customWidth="1"/>
    <col min="4358" max="4358" width="10.7109375" style="20" customWidth="1"/>
    <col min="4359" max="4359" width="4.7109375" style="20" customWidth="1"/>
    <col min="4360" max="4360" width="10.7109375" style="20" customWidth="1"/>
    <col min="4361" max="4361" width="4.7109375" style="20" customWidth="1"/>
    <col min="4362" max="4362" width="10.7109375" style="20" customWidth="1"/>
    <col min="4363" max="4363" width="4.7109375" style="20" customWidth="1"/>
    <col min="4364" max="4364" width="10.7109375" style="20" customWidth="1"/>
    <col min="4365" max="4365" width="4.7109375" style="20" customWidth="1"/>
    <col min="4366" max="4366" width="10.7109375" style="20" customWidth="1"/>
    <col min="4367" max="4367" width="4.7109375" style="20" customWidth="1"/>
    <col min="4368" max="4368" width="7.7109375" style="20" customWidth="1"/>
    <col min="4369" max="4369" width="5.140625" style="20" customWidth="1"/>
    <col min="4370" max="4370" width="14.42578125" style="20" customWidth="1"/>
    <col min="4371" max="4384" width="0" style="20" hidden="1" customWidth="1"/>
    <col min="4385" max="4608" width="8.7109375" style="20"/>
    <col min="4609" max="4609" width="1.5703125" style="20" customWidth="1"/>
    <col min="4610" max="4610" width="6.42578125" style="20" customWidth="1"/>
    <col min="4611" max="4611" width="19" style="20" customWidth="1"/>
    <col min="4612" max="4612" width="10.7109375" style="20" customWidth="1"/>
    <col min="4613" max="4613" width="4.7109375" style="20" customWidth="1"/>
    <col min="4614" max="4614" width="10.7109375" style="20" customWidth="1"/>
    <col min="4615" max="4615" width="4.7109375" style="20" customWidth="1"/>
    <col min="4616" max="4616" width="10.7109375" style="20" customWidth="1"/>
    <col min="4617" max="4617" width="4.7109375" style="20" customWidth="1"/>
    <col min="4618" max="4618" width="10.7109375" style="20" customWidth="1"/>
    <col min="4619" max="4619" width="4.7109375" style="20" customWidth="1"/>
    <col min="4620" max="4620" width="10.7109375" style="20" customWidth="1"/>
    <col min="4621" max="4621" width="4.7109375" style="20" customWidth="1"/>
    <col min="4622" max="4622" width="10.7109375" style="20" customWidth="1"/>
    <col min="4623" max="4623" width="4.7109375" style="20" customWidth="1"/>
    <col min="4624" max="4624" width="7.7109375" style="20" customWidth="1"/>
    <col min="4625" max="4625" width="5.140625" style="20" customWidth="1"/>
    <col min="4626" max="4626" width="14.42578125" style="20" customWidth="1"/>
    <col min="4627" max="4640" width="0" style="20" hidden="1" customWidth="1"/>
    <col min="4641" max="4864" width="8.7109375" style="20"/>
    <col min="4865" max="4865" width="1.5703125" style="20" customWidth="1"/>
    <col min="4866" max="4866" width="6.42578125" style="20" customWidth="1"/>
    <col min="4867" max="4867" width="19" style="20" customWidth="1"/>
    <col min="4868" max="4868" width="10.7109375" style="20" customWidth="1"/>
    <col min="4869" max="4869" width="4.7109375" style="20" customWidth="1"/>
    <col min="4870" max="4870" width="10.7109375" style="20" customWidth="1"/>
    <col min="4871" max="4871" width="4.7109375" style="20" customWidth="1"/>
    <col min="4872" max="4872" width="10.7109375" style="20" customWidth="1"/>
    <col min="4873" max="4873" width="4.7109375" style="20" customWidth="1"/>
    <col min="4874" max="4874" width="10.7109375" style="20" customWidth="1"/>
    <col min="4875" max="4875" width="4.7109375" style="20" customWidth="1"/>
    <col min="4876" max="4876" width="10.7109375" style="20" customWidth="1"/>
    <col min="4877" max="4877" width="4.7109375" style="20" customWidth="1"/>
    <col min="4878" max="4878" width="10.7109375" style="20" customWidth="1"/>
    <col min="4879" max="4879" width="4.7109375" style="20" customWidth="1"/>
    <col min="4880" max="4880" width="7.7109375" style="20" customWidth="1"/>
    <col min="4881" max="4881" width="5.140625" style="20" customWidth="1"/>
    <col min="4882" max="4882" width="14.42578125" style="20" customWidth="1"/>
    <col min="4883" max="4896" width="0" style="20" hidden="1" customWidth="1"/>
    <col min="4897" max="5120" width="8.7109375" style="20"/>
    <col min="5121" max="5121" width="1.5703125" style="20" customWidth="1"/>
    <col min="5122" max="5122" width="6.42578125" style="20" customWidth="1"/>
    <col min="5123" max="5123" width="19" style="20" customWidth="1"/>
    <col min="5124" max="5124" width="10.7109375" style="20" customWidth="1"/>
    <col min="5125" max="5125" width="4.7109375" style="20" customWidth="1"/>
    <col min="5126" max="5126" width="10.7109375" style="20" customWidth="1"/>
    <col min="5127" max="5127" width="4.7109375" style="20" customWidth="1"/>
    <col min="5128" max="5128" width="10.7109375" style="20" customWidth="1"/>
    <col min="5129" max="5129" width="4.7109375" style="20" customWidth="1"/>
    <col min="5130" max="5130" width="10.7109375" style="20" customWidth="1"/>
    <col min="5131" max="5131" width="4.7109375" style="20" customWidth="1"/>
    <col min="5132" max="5132" width="10.7109375" style="20" customWidth="1"/>
    <col min="5133" max="5133" width="4.7109375" style="20" customWidth="1"/>
    <col min="5134" max="5134" width="10.7109375" style="20" customWidth="1"/>
    <col min="5135" max="5135" width="4.7109375" style="20" customWidth="1"/>
    <col min="5136" max="5136" width="7.7109375" style="20" customWidth="1"/>
    <col min="5137" max="5137" width="5.140625" style="20" customWidth="1"/>
    <col min="5138" max="5138" width="14.42578125" style="20" customWidth="1"/>
    <col min="5139" max="5152" width="0" style="20" hidden="1" customWidth="1"/>
    <col min="5153" max="5376" width="8.7109375" style="20"/>
    <col min="5377" max="5377" width="1.5703125" style="20" customWidth="1"/>
    <col min="5378" max="5378" width="6.42578125" style="20" customWidth="1"/>
    <col min="5379" max="5379" width="19" style="20" customWidth="1"/>
    <col min="5380" max="5380" width="10.7109375" style="20" customWidth="1"/>
    <col min="5381" max="5381" width="4.7109375" style="20" customWidth="1"/>
    <col min="5382" max="5382" width="10.7109375" style="20" customWidth="1"/>
    <col min="5383" max="5383" width="4.7109375" style="20" customWidth="1"/>
    <col min="5384" max="5384" width="10.7109375" style="20" customWidth="1"/>
    <col min="5385" max="5385" width="4.7109375" style="20" customWidth="1"/>
    <col min="5386" max="5386" width="10.7109375" style="20" customWidth="1"/>
    <col min="5387" max="5387" width="4.7109375" style="20" customWidth="1"/>
    <col min="5388" max="5388" width="10.7109375" style="20" customWidth="1"/>
    <col min="5389" max="5389" width="4.7109375" style="20" customWidth="1"/>
    <col min="5390" max="5390" width="10.7109375" style="20" customWidth="1"/>
    <col min="5391" max="5391" width="4.7109375" style="20" customWidth="1"/>
    <col min="5392" max="5392" width="7.7109375" style="20" customWidth="1"/>
    <col min="5393" max="5393" width="5.140625" style="20" customWidth="1"/>
    <col min="5394" max="5394" width="14.42578125" style="20" customWidth="1"/>
    <col min="5395" max="5408" width="0" style="20" hidden="1" customWidth="1"/>
    <col min="5409" max="5632" width="8.7109375" style="20"/>
    <col min="5633" max="5633" width="1.5703125" style="20" customWidth="1"/>
    <col min="5634" max="5634" width="6.42578125" style="20" customWidth="1"/>
    <col min="5635" max="5635" width="19" style="20" customWidth="1"/>
    <col min="5636" max="5636" width="10.7109375" style="20" customWidth="1"/>
    <col min="5637" max="5637" width="4.7109375" style="20" customWidth="1"/>
    <col min="5638" max="5638" width="10.7109375" style="20" customWidth="1"/>
    <col min="5639" max="5639" width="4.7109375" style="20" customWidth="1"/>
    <col min="5640" max="5640" width="10.7109375" style="20" customWidth="1"/>
    <col min="5641" max="5641" width="4.7109375" style="20" customWidth="1"/>
    <col min="5642" max="5642" width="10.7109375" style="20" customWidth="1"/>
    <col min="5643" max="5643" width="4.7109375" style="20" customWidth="1"/>
    <col min="5644" max="5644" width="10.7109375" style="20" customWidth="1"/>
    <col min="5645" max="5645" width="4.7109375" style="20" customWidth="1"/>
    <col min="5646" max="5646" width="10.7109375" style="20" customWidth="1"/>
    <col min="5647" max="5647" width="4.7109375" style="20" customWidth="1"/>
    <col min="5648" max="5648" width="7.7109375" style="20" customWidth="1"/>
    <col min="5649" max="5649" width="5.140625" style="20" customWidth="1"/>
    <col min="5650" max="5650" width="14.42578125" style="20" customWidth="1"/>
    <col min="5651" max="5664" width="0" style="20" hidden="1" customWidth="1"/>
    <col min="5665" max="5888" width="8.7109375" style="20"/>
    <col min="5889" max="5889" width="1.5703125" style="20" customWidth="1"/>
    <col min="5890" max="5890" width="6.42578125" style="20" customWidth="1"/>
    <col min="5891" max="5891" width="19" style="20" customWidth="1"/>
    <col min="5892" max="5892" width="10.7109375" style="20" customWidth="1"/>
    <col min="5893" max="5893" width="4.7109375" style="20" customWidth="1"/>
    <col min="5894" max="5894" width="10.7109375" style="20" customWidth="1"/>
    <col min="5895" max="5895" width="4.7109375" style="20" customWidth="1"/>
    <col min="5896" max="5896" width="10.7109375" style="20" customWidth="1"/>
    <col min="5897" max="5897" width="4.7109375" style="20" customWidth="1"/>
    <col min="5898" max="5898" width="10.7109375" style="20" customWidth="1"/>
    <col min="5899" max="5899" width="4.7109375" style="20" customWidth="1"/>
    <col min="5900" max="5900" width="10.7109375" style="20" customWidth="1"/>
    <col min="5901" max="5901" width="4.7109375" style="20" customWidth="1"/>
    <col min="5902" max="5902" width="10.7109375" style="20" customWidth="1"/>
    <col min="5903" max="5903" width="4.7109375" style="20" customWidth="1"/>
    <col min="5904" max="5904" width="7.7109375" style="20" customWidth="1"/>
    <col min="5905" max="5905" width="5.140625" style="20" customWidth="1"/>
    <col min="5906" max="5906" width="14.42578125" style="20" customWidth="1"/>
    <col min="5907" max="5920" width="0" style="20" hidden="1" customWidth="1"/>
    <col min="5921" max="6144" width="8.7109375" style="20"/>
    <col min="6145" max="6145" width="1.5703125" style="20" customWidth="1"/>
    <col min="6146" max="6146" width="6.42578125" style="20" customWidth="1"/>
    <col min="6147" max="6147" width="19" style="20" customWidth="1"/>
    <col min="6148" max="6148" width="10.7109375" style="20" customWidth="1"/>
    <col min="6149" max="6149" width="4.7109375" style="20" customWidth="1"/>
    <col min="6150" max="6150" width="10.7109375" style="20" customWidth="1"/>
    <col min="6151" max="6151" width="4.7109375" style="20" customWidth="1"/>
    <col min="6152" max="6152" width="10.7109375" style="20" customWidth="1"/>
    <col min="6153" max="6153" width="4.7109375" style="20" customWidth="1"/>
    <col min="6154" max="6154" width="10.7109375" style="20" customWidth="1"/>
    <col min="6155" max="6155" width="4.7109375" style="20" customWidth="1"/>
    <col min="6156" max="6156" width="10.7109375" style="20" customWidth="1"/>
    <col min="6157" max="6157" width="4.7109375" style="20" customWidth="1"/>
    <col min="6158" max="6158" width="10.7109375" style="20" customWidth="1"/>
    <col min="6159" max="6159" width="4.7109375" style="20" customWidth="1"/>
    <col min="6160" max="6160" width="7.7109375" style="20" customWidth="1"/>
    <col min="6161" max="6161" width="5.140625" style="20" customWidth="1"/>
    <col min="6162" max="6162" width="14.42578125" style="20" customWidth="1"/>
    <col min="6163" max="6176" width="0" style="20" hidden="1" customWidth="1"/>
    <col min="6177" max="6400" width="8.7109375" style="20"/>
    <col min="6401" max="6401" width="1.5703125" style="20" customWidth="1"/>
    <col min="6402" max="6402" width="6.42578125" style="20" customWidth="1"/>
    <col min="6403" max="6403" width="19" style="20" customWidth="1"/>
    <col min="6404" max="6404" width="10.7109375" style="20" customWidth="1"/>
    <col min="6405" max="6405" width="4.7109375" style="20" customWidth="1"/>
    <col min="6406" max="6406" width="10.7109375" style="20" customWidth="1"/>
    <col min="6407" max="6407" width="4.7109375" style="20" customWidth="1"/>
    <col min="6408" max="6408" width="10.7109375" style="20" customWidth="1"/>
    <col min="6409" max="6409" width="4.7109375" style="20" customWidth="1"/>
    <col min="6410" max="6410" width="10.7109375" style="20" customWidth="1"/>
    <col min="6411" max="6411" width="4.7109375" style="20" customWidth="1"/>
    <col min="6412" max="6412" width="10.7109375" style="20" customWidth="1"/>
    <col min="6413" max="6413" width="4.7109375" style="20" customWidth="1"/>
    <col min="6414" max="6414" width="10.7109375" style="20" customWidth="1"/>
    <col min="6415" max="6415" width="4.7109375" style="20" customWidth="1"/>
    <col min="6416" max="6416" width="7.7109375" style="20" customWidth="1"/>
    <col min="6417" max="6417" width="5.140625" style="20" customWidth="1"/>
    <col min="6418" max="6418" width="14.42578125" style="20" customWidth="1"/>
    <col min="6419" max="6432" width="0" style="20" hidden="1" customWidth="1"/>
    <col min="6433" max="6656" width="8.7109375" style="20"/>
    <col min="6657" max="6657" width="1.5703125" style="20" customWidth="1"/>
    <col min="6658" max="6658" width="6.42578125" style="20" customWidth="1"/>
    <col min="6659" max="6659" width="19" style="20" customWidth="1"/>
    <col min="6660" max="6660" width="10.7109375" style="20" customWidth="1"/>
    <col min="6661" max="6661" width="4.7109375" style="20" customWidth="1"/>
    <col min="6662" max="6662" width="10.7109375" style="20" customWidth="1"/>
    <col min="6663" max="6663" width="4.7109375" style="20" customWidth="1"/>
    <col min="6664" max="6664" width="10.7109375" style="20" customWidth="1"/>
    <col min="6665" max="6665" width="4.7109375" style="20" customWidth="1"/>
    <col min="6666" max="6666" width="10.7109375" style="20" customWidth="1"/>
    <col min="6667" max="6667" width="4.7109375" style="20" customWidth="1"/>
    <col min="6668" max="6668" width="10.7109375" style="20" customWidth="1"/>
    <col min="6669" max="6669" width="4.7109375" style="20" customWidth="1"/>
    <col min="6670" max="6670" width="10.7109375" style="20" customWidth="1"/>
    <col min="6671" max="6671" width="4.7109375" style="20" customWidth="1"/>
    <col min="6672" max="6672" width="7.7109375" style="20" customWidth="1"/>
    <col min="6673" max="6673" width="5.140625" style="20" customWidth="1"/>
    <col min="6674" max="6674" width="14.42578125" style="20" customWidth="1"/>
    <col min="6675" max="6688" width="0" style="20" hidden="1" customWidth="1"/>
    <col min="6689" max="6912" width="8.7109375" style="20"/>
    <col min="6913" max="6913" width="1.5703125" style="20" customWidth="1"/>
    <col min="6914" max="6914" width="6.42578125" style="20" customWidth="1"/>
    <col min="6915" max="6915" width="19" style="20" customWidth="1"/>
    <col min="6916" max="6916" width="10.7109375" style="20" customWidth="1"/>
    <col min="6917" max="6917" width="4.7109375" style="20" customWidth="1"/>
    <col min="6918" max="6918" width="10.7109375" style="20" customWidth="1"/>
    <col min="6919" max="6919" width="4.7109375" style="20" customWidth="1"/>
    <col min="6920" max="6920" width="10.7109375" style="20" customWidth="1"/>
    <col min="6921" max="6921" width="4.7109375" style="20" customWidth="1"/>
    <col min="6922" max="6922" width="10.7109375" style="20" customWidth="1"/>
    <col min="6923" max="6923" width="4.7109375" style="20" customWidth="1"/>
    <col min="6924" max="6924" width="10.7109375" style="20" customWidth="1"/>
    <col min="6925" max="6925" width="4.7109375" style="20" customWidth="1"/>
    <col min="6926" max="6926" width="10.7109375" style="20" customWidth="1"/>
    <col min="6927" max="6927" width="4.7109375" style="20" customWidth="1"/>
    <col min="6928" max="6928" width="7.7109375" style="20" customWidth="1"/>
    <col min="6929" max="6929" width="5.140625" style="20" customWidth="1"/>
    <col min="6930" max="6930" width="14.42578125" style="20" customWidth="1"/>
    <col min="6931" max="6944" width="0" style="20" hidden="1" customWidth="1"/>
    <col min="6945" max="7168" width="8.7109375" style="20"/>
    <col min="7169" max="7169" width="1.5703125" style="20" customWidth="1"/>
    <col min="7170" max="7170" width="6.42578125" style="20" customWidth="1"/>
    <col min="7171" max="7171" width="19" style="20" customWidth="1"/>
    <col min="7172" max="7172" width="10.7109375" style="20" customWidth="1"/>
    <col min="7173" max="7173" width="4.7109375" style="20" customWidth="1"/>
    <col min="7174" max="7174" width="10.7109375" style="20" customWidth="1"/>
    <col min="7175" max="7175" width="4.7109375" style="20" customWidth="1"/>
    <col min="7176" max="7176" width="10.7109375" style="20" customWidth="1"/>
    <col min="7177" max="7177" width="4.7109375" style="20" customWidth="1"/>
    <col min="7178" max="7178" width="10.7109375" style="20" customWidth="1"/>
    <col min="7179" max="7179" width="4.7109375" style="20" customWidth="1"/>
    <col min="7180" max="7180" width="10.7109375" style="20" customWidth="1"/>
    <col min="7181" max="7181" width="4.7109375" style="20" customWidth="1"/>
    <col min="7182" max="7182" width="10.7109375" style="20" customWidth="1"/>
    <col min="7183" max="7183" width="4.7109375" style="20" customWidth="1"/>
    <col min="7184" max="7184" width="7.7109375" style="20" customWidth="1"/>
    <col min="7185" max="7185" width="5.140625" style="20" customWidth="1"/>
    <col min="7186" max="7186" width="14.42578125" style="20" customWidth="1"/>
    <col min="7187" max="7200" width="0" style="20" hidden="1" customWidth="1"/>
    <col min="7201" max="7424" width="8.7109375" style="20"/>
    <col min="7425" max="7425" width="1.5703125" style="20" customWidth="1"/>
    <col min="7426" max="7426" width="6.42578125" style="20" customWidth="1"/>
    <col min="7427" max="7427" width="19" style="20" customWidth="1"/>
    <col min="7428" max="7428" width="10.7109375" style="20" customWidth="1"/>
    <col min="7429" max="7429" width="4.7109375" style="20" customWidth="1"/>
    <col min="7430" max="7430" width="10.7109375" style="20" customWidth="1"/>
    <col min="7431" max="7431" width="4.7109375" style="20" customWidth="1"/>
    <col min="7432" max="7432" width="10.7109375" style="20" customWidth="1"/>
    <col min="7433" max="7433" width="4.7109375" style="20" customWidth="1"/>
    <col min="7434" max="7434" width="10.7109375" style="20" customWidth="1"/>
    <col min="7435" max="7435" width="4.7109375" style="20" customWidth="1"/>
    <col min="7436" max="7436" width="10.7109375" style="20" customWidth="1"/>
    <col min="7437" max="7437" width="4.7109375" style="20" customWidth="1"/>
    <col min="7438" max="7438" width="10.7109375" style="20" customWidth="1"/>
    <col min="7439" max="7439" width="4.7109375" style="20" customWidth="1"/>
    <col min="7440" max="7440" width="7.7109375" style="20" customWidth="1"/>
    <col min="7441" max="7441" width="5.140625" style="20" customWidth="1"/>
    <col min="7442" max="7442" width="14.42578125" style="20" customWidth="1"/>
    <col min="7443" max="7456" width="0" style="20" hidden="1" customWidth="1"/>
    <col min="7457" max="7680" width="8.7109375" style="20"/>
    <col min="7681" max="7681" width="1.5703125" style="20" customWidth="1"/>
    <col min="7682" max="7682" width="6.42578125" style="20" customWidth="1"/>
    <col min="7683" max="7683" width="19" style="20" customWidth="1"/>
    <col min="7684" max="7684" width="10.7109375" style="20" customWidth="1"/>
    <col min="7685" max="7685" width="4.7109375" style="20" customWidth="1"/>
    <col min="7686" max="7686" width="10.7109375" style="20" customWidth="1"/>
    <col min="7687" max="7687" width="4.7109375" style="20" customWidth="1"/>
    <col min="7688" max="7688" width="10.7109375" style="20" customWidth="1"/>
    <col min="7689" max="7689" width="4.7109375" style="20" customWidth="1"/>
    <col min="7690" max="7690" width="10.7109375" style="20" customWidth="1"/>
    <col min="7691" max="7691" width="4.7109375" style="20" customWidth="1"/>
    <col min="7692" max="7692" width="10.7109375" style="20" customWidth="1"/>
    <col min="7693" max="7693" width="4.7109375" style="20" customWidth="1"/>
    <col min="7694" max="7694" width="10.7109375" style="20" customWidth="1"/>
    <col min="7695" max="7695" width="4.7109375" style="20" customWidth="1"/>
    <col min="7696" max="7696" width="7.7109375" style="20" customWidth="1"/>
    <col min="7697" max="7697" width="5.140625" style="20" customWidth="1"/>
    <col min="7698" max="7698" width="14.42578125" style="20" customWidth="1"/>
    <col min="7699" max="7712" width="0" style="20" hidden="1" customWidth="1"/>
    <col min="7713" max="7936" width="8.7109375" style="20"/>
    <col min="7937" max="7937" width="1.5703125" style="20" customWidth="1"/>
    <col min="7938" max="7938" width="6.42578125" style="20" customWidth="1"/>
    <col min="7939" max="7939" width="19" style="20" customWidth="1"/>
    <col min="7940" max="7940" width="10.7109375" style="20" customWidth="1"/>
    <col min="7941" max="7941" width="4.7109375" style="20" customWidth="1"/>
    <col min="7942" max="7942" width="10.7109375" style="20" customWidth="1"/>
    <col min="7943" max="7943" width="4.7109375" style="20" customWidth="1"/>
    <col min="7944" max="7944" width="10.7109375" style="20" customWidth="1"/>
    <col min="7945" max="7945" width="4.7109375" style="20" customWidth="1"/>
    <col min="7946" max="7946" width="10.7109375" style="20" customWidth="1"/>
    <col min="7947" max="7947" width="4.7109375" style="20" customWidth="1"/>
    <col min="7948" max="7948" width="10.7109375" style="20" customWidth="1"/>
    <col min="7949" max="7949" width="4.7109375" style="20" customWidth="1"/>
    <col min="7950" max="7950" width="10.7109375" style="20" customWidth="1"/>
    <col min="7951" max="7951" width="4.7109375" style="20" customWidth="1"/>
    <col min="7952" max="7952" width="7.7109375" style="20" customWidth="1"/>
    <col min="7953" max="7953" width="5.140625" style="20" customWidth="1"/>
    <col min="7954" max="7954" width="14.42578125" style="20" customWidth="1"/>
    <col min="7955" max="7968" width="0" style="20" hidden="1" customWidth="1"/>
    <col min="7969" max="8192" width="8.7109375" style="20"/>
    <col min="8193" max="8193" width="1.5703125" style="20" customWidth="1"/>
    <col min="8194" max="8194" width="6.42578125" style="20" customWidth="1"/>
    <col min="8195" max="8195" width="19" style="20" customWidth="1"/>
    <col min="8196" max="8196" width="10.7109375" style="20" customWidth="1"/>
    <col min="8197" max="8197" width="4.7109375" style="20" customWidth="1"/>
    <col min="8198" max="8198" width="10.7109375" style="20" customWidth="1"/>
    <col min="8199" max="8199" width="4.7109375" style="20" customWidth="1"/>
    <col min="8200" max="8200" width="10.7109375" style="20" customWidth="1"/>
    <col min="8201" max="8201" width="4.7109375" style="20" customWidth="1"/>
    <col min="8202" max="8202" width="10.7109375" style="20" customWidth="1"/>
    <col min="8203" max="8203" width="4.7109375" style="20" customWidth="1"/>
    <col min="8204" max="8204" width="10.7109375" style="20" customWidth="1"/>
    <col min="8205" max="8205" width="4.7109375" style="20" customWidth="1"/>
    <col min="8206" max="8206" width="10.7109375" style="20" customWidth="1"/>
    <col min="8207" max="8207" width="4.7109375" style="20" customWidth="1"/>
    <col min="8208" max="8208" width="7.7109375" style="20" customWidth="1"/>
    <col min="8209" max="8209" width="5.140625" style="20" customWidth="1"/>
    <col min="8210" max="8210" width="14.42578125" style="20" customWidth="1"/>
    <col min="8211" max="8224" width="0" style="20" hidden="1" customWidth="1"/>
    <col min="8225" max="8448" width="8.7109375" style="20"/>
    <col min="8449" max="8449" width="1.5703125" style="20" customWidth="1"/>
    <col min="8450" max="8450" width="6.42578125" style="20" customWidth="1"/>
    <col min="8451" max="8451" width="19" style="20" customWidth="1"/>
    <col min="8452" max="8452" width="10.7109375" style="20" customWidth="1"/>
    <col min="8453" max="8453" width="4.7109375" style="20" customWidth="1"/>
    <col min="8454" max="8454" width="10.7109375" style="20" customWidth="1"/>
    <col min="8455" max="8455" width="4.7109375" style="20" customWidth="1"/>
    <col min="8456" max="8456" width="10.7109375" style="20" customWidth="1"/>
    <col min="8457" max="8457" width="4.7109375" style="20" customWidth="1"/>
    <col min="8458" max="8458" width="10.7109375" style="20" customWidth="1"/>
    <col min="8459" max="8459" width="4.7109375" style="20" customWidth="1"/>
    <col min="8460" max="8460" width="10.7109375" style="20" customWidth="1"/>
    <col min="8461" max="8461" width="4.7109375" style="20" customWidth="1"/>
    <col min="8462" max="8462" width="10.7109375" style="20" customWidth="1"/>
    <col min="8463" max="8463" width="4.7109375" style="20" customWidth="1"/>
    <col min="8464" max="8464" width="7.7109375" style="20" customWidth="1"/>
    <col min="8465" max="8465" width="5.140625" style="20" customWidth="1"/>
    <col min="8466" max="8466" width="14.42578125" style="20" customWidth="1"/>
    <col min="8467" max="8480" width="0" style="20" hidden="1" customWidth="1"/>
    <col min="8481" max="8704" width="8.7109375" style="20"/>
    <col min="8705" max="8705" width="1.5703125" style="20" customWidth="1"/>
    <col min="8706" max="8706" width="6.42578125" style="20" customWidth="1"/>
    <col min="8707" max="8707" width="19" style="20" customWidth="1"/>
    <col min="8708" max="8708" width="10.7109375" style="20" customWidth="1"/>
    <col min="8709" max="8709" width="4.7109375" style="20" customWidth="1"/>
    <col min="8710" max="8710" width="10.7109375" style="20" customWidth="1"/>
    <col min="8711" max="8711" width="4.7109375" style="20" customWidth="1"/>
    <col min="8712" max="8712" width="10.7109375" style="20" customWidth="1"/>
    <col min="8713" max="8713" width="4.7109375" style="20" customWidth="1"/>
    <col min="8714" max="8714" width="10.7109375" style="20" customWidth="1"/>
    <col min="8715" max="8715" width="4.7109375" style="20" customWidth="1"/>
    <col min="8716" max="8716" width="10.7109375" style="20" customWidth="1"/>
    <col min="8717" max="8717" width="4.7109375" style="20" customWidth="1"/>
    <col min="8718" max="8718" width="10.7109375" style="20" customWidth="1"/>
    <col min="8719" max="8719" width="4.7109375" style="20" customWidth="1"/>
    <col min="8720" max="8720" width="7.7109375" style="20" customWidth="1"/>
    <col min="8721" max="8721" width="5.140625" style="20" customWidth="1"/>
    <col min="8722" max="8722" width="14.42578125" style="20" customWidth="1"/>
    <col min="8723" max="8736" width="0" style="20" hidden="1" customWidth="1"/>
    <col min="8737" max="8960" width="8.7109375" style="20"/>
    <col min="8961" max="8961" width="1.5703125" style="20" customWidth="1"/>
    <col min="8962" max="8962" width="6.42578125" style="20" customWidth="1"/>
    <col min="8963" max="8963" width="19" style="20" customWidth="1"/>
    <col min="8964" max="8964" width="10.7109375" style="20" customWidth="1"/>
    <col min="8965" max="8965" width="4.7109375" style="20" customWidth="1"/>
    <col min="8966" max="8966" width="10.7109375" style="20" customWidth="1"/>
    <col min="8967" max="8967" width="4.7109375" style="20" customWidth="1"/>
    <col min="8968" max="8968" width="10.7109375" style="20" customWidth="1"/>
    <col min="8969" max="8969" width="4.7109375" style="20" customWidth="1"/>
    <col min="8970" max="8970" width="10.7109375" style="20" customWidth="1"/>
    <col min="8971" max="8971" width="4.7109375" style="20" customWidth="1"/>
    <col min="8972" max="8972" width="10.7109375" style="20" customWidth="1"/>
    <col min="8973" max="8973" width="4.7109375" style="20" customWidth="1"/>
    <col min="8974" max="8974" width="10.7109375" style="20" customWidth="1"/>
    <col min="8975" max="8975" width="4.7109375" style="20" customWidth="1"/>
    <col min="8976" max="8976" width="7.7109375" style="20" customWidth="1"/>
    <col min="8977" max="8977" width="5.140625" style="20" customWidth="1"/>
    <col min="8978" max="8978" width="14.42578125" style="20" customWidth="1"/>
    <col min="8979" max="8992" width="0" style="20" hidden="1" customWidth="1"/>
    <col min="8993" max="9216" width="8.7109375" style="20"/>
    <col min="9217" max="9217" width="1.5703125" style="20" customWidth="1"/>
    <col min="9218" max="9218" width="6.42578125" style="20" customWidth="1"/>
    <col min="9219" max="9219" width="19" style="20" customWidth="1"/>
    <col min="9220" max="9220" width="10.7109375" style="20" customWidth="1"/>
    <col min="9221" max="9221" width="4.7109375" style="20" customWidth="1"/>
    <col min="9222" max="9222" width="10.7109375" style="20" customWidth="1"/>
    <col min="9223" max="9223" width="4.7109375" style="20" customWidth="1"/>
    <col min="9224" max="9224" width="10.7109375" style="20" customWidth="1"/>
    <col min="9225" max="9225" width="4.7109375" style="20" customWidth="1"/>
    <col min="9226" max="9226" width="10.7109375" style="20" customWidth="1"/>
    <col min="9227" max="9227" width="4.7109375" style="20" customWidth="1"/>
    <col min="9228" max="9228" width="10.7109375" style="20" customWidth="1"/>
    <col min="9229" max="9229" width="4.7109375" style="20" customWidth="1"/>
    <col min="9230" max="9230" width="10.7109375" style="20" customWidth="1"/>
    <col min="9231" max="9231" width="4.7109375" style="20" customWidth="1"/>
    <col min="9232" max="9232" width="7.7109375" style="20" customWidth="1"/>
    <col min="9233" max="9233" width="5.140625" style="20" customWidth="1"/>
    <col min="9234" max="9234" width="14.42578125" style="20" customWidth="1"/>
    <col min="9235" max="9248" width="0" style="20" hidden="1" customWidth="1"/>
    <col min="9249" max="9472" width="8.7109375" style="20"/>
    <col min="9473" max="9473" width="1.5703125" style="20" customWidth="1"/>
    <col min="9474" max="9474" width="6.42578125" style="20" customWidth="1"/>
    <col min="9475" max="9475" width="19" style="20" customWidth="1"/>
    <col min="9476" max="9476" width="10.7109375" style="20" customWidth="1"/>
    <col min="9477" max="9477" width="4.7109375" style="20" customWidth="1"/>
    <col min="9478" max="9478" width="10.7109375" style="20" customWidth="1"/>
    <col min="9479" max="9479" width="4.7109375" style="20" customWidth="1"/>
    <col min="9480" max="9480" width="10.7109375" style="20" customWidth="1"/>
    <col min="9481" max="9481" width="4.7109375" style="20" customWidth="1"/>
    <col min="9482" max="9482" width="10.7109375" style="20" customWidth="1"/>
    <col min="9483" max="9483" width="4.7109375" style="20" customWidth="1"/>
    <col min="9484" max="9484" width="10.7109375" style="20" customWidth="1"/>
    <col min="9485" max="9485" width="4.7109375" style="20" customWidth="1"/>
    <col min="9486" max="9486" width="10.7109375" style="20" customWidth="1"/>
    <col min="9487" max="9487" width="4.7109375" style="20" customWidth="1"/>
    <col min="9488" max="9488" width="7.7109375" style="20" customWidth="1"/>
    <col min="9489" max="9489" width="5.140625" style="20" customWidth="1"/>
    <col min="9490" max="9490" width="14.42578125" style="20" customWidth="1"/>
    <col min="9491" max="9504" width="0" style="20" hidden="1" customWidth="1"/>
    <col min="9505" max="9728" width="8.7109375" style="20"/>
    <col min="9729" max="9729" width="1.5703125" style="20" customWidth="1"/>
    <col min="9730" max="9730" width="6.42578125" style="20" customWidth="1"/>
    <col min="9731" max="9731" width="19" style="20" customWidth="1"/>
    <col min="9732" max="9732" width="10.7109375" style="20" customWidth="1"/>
    <col min="9733" max="9733" width="4.7109375" style="20" customWidth="1"/>
    <col min="9734" max="9734" width="10.7109375" style="20" customWidth="1"/>
    <col min="9735" max="9735" width="4.7109375" style="20" customWidth="1"/>
    <col min="9736" max="9736" width="10.7109375" style="20" customWidth="1"/>
    <col min="9737" max="9737" width="4.7109375" style="20" customWidth="1"/>
    <col min="9738" max="9738" width="10.7109375" style="20" customWidth="1"/>
    <col min="9739" max="9739" width="4.7109375" style="20" customWidth="1"/>
    <col min="9740" max="9740" width="10.7109375" style="20" customWidth="1"/>
    <col min="9741" max="9741" width="4.7109375" style="20" customWidth="1"/>
    <col min="9742" max="9742" width="10.7109375" style="20" customWidth="1"/>
    <col min="9743" max="9743" width="4.7109375" style="20" customWidth="1"/>
    <col min="9744" max="9744" width="7.7109375" style="20" customWidth="1"/>
    <col min="9745" max="9745" width="5.140625" style="20" customWidth="1"/>
    <col min="9746" max="9746" width="14.42578125" style="20" customWidth="1"/>
    <col min="9747" max="9760" width="0" style="20" hidden="1" customWidth="1"/>
    <col min="9761" max="9984" width="8.7109375" style="20"/>
    <col min="9985" max="9985" width="1.5703125" style="20" customWidth="1"/>
    <col min="9986" max="9986" width="6.42578125" style="20" customWidth="1"/>
    <col min="9987" max="9987" width="19" style="20" customWidth="1"/>
    <col min="9988" max="9988" width="10.7109375" style="20" customWidth="1"/>
    <col min="9989" max="9989" width="4.7109375" style="20" customWidth="1"/>
    <col min="9990" max="9990" width="10.7109375" style="20" customWidth="1"/>
    <col min="9991" max="9991" width="4.7109375" style="20" customWidth="1"/>
    <col min="9992" max="9992" width="10.7109375" style="20" customWidth="1"/>
    <col min="9993" max="9993" width="4.7109375" style="20" customWidth="1"/>
    <col min="9994" max="9994" width="10.7109375" style="20" customWidth="1"/>
    <col min="9995" max="9995" width="4.7109375" style="20" customWidth="1"/>
    <col min="9996" max="9996" width="10.7109375" style="20" customWidth="1"/>
    <col min="9997" max="9997" width="4.7109375" style="20" customWidth="1"/>
    <col min="9998" max="9998" width="10.7109375" style="20" customWidth="1"/>
    <col min="9999" max="9999" width="4.7109375" style="20" customWidth="1"/>
    <col min="10000" max="10000" width="7.7109375" style="20" customWidth="1"/>
    <col min="10001" max="10001" width="5.140625" style="20" customWidth="1"/>
    <col min="10002" max="10002" width="14.42578125" style="20" customWidth="1"/>
    <col min="10003" max="10016" width="0" style="20" hidden="1" customWidth="1"/>
    <col min="10017" max="10240" width="8.7109375" style="20"/>
    <col min="10241" max="10241" width="1.5703125" style="20" customWidth="1"/>
    <col min="10242" max="10242" width="6.42578125" style="20" customWidth="1"/>
    <col min="10243" max="10243" width="19" style="20" customWidth="1"/>
    <col min="10244" max="10244" width="10.7109375" style="20" customWidth="1"/>
    <col min="10245" max="10245" width="4.7109375" style="20" customWidth="1"/>
    <col min="10246" max="10246" width="10.7109375" style="20" customWidth="1"/>
    <col min="10247" max="10247" width="4.7109375" style="20" customWidth="1"/>
    <col min="10248" max="10248" width="10.7109375" style="20" customWidth="1"/>
    <col min="10249" max="10249" width="4.7109375" style="20" customWidth="1"/>
    <col min="10250" max="10250" width="10.7109375" style="20" customWidth="1"/>
    <col min="10251" max="10251" width="4.7109375" style="20" customWidth="1"/>
    <col min="10252" max="10252" width="10.7109375" style="20" customWidth="1"/>
    <col min="10253" max="10253" width="4.7109375" style="20" customWidth="1"/>
    <col min="10254" max="10254" width="10.7109375" style="20" customWidth="1"/>
    <col min="10255" max="10255" width="4.7109375" style="20" customWidth="1"/>
    <col min="10256" max="10256" width="7.7109375" style="20" customWidth="1"/>
    <col min="10257" max="10257" width="5.140625" style="20" customWidth="1"/>
    <col min="10258" max="10258" width="14.42578125" style="20" customWidth="1"/>
    <col min="10259" max="10272" width="0" style="20" hidden="1" customWidth="1"/>
    <col min="10273" max="10496" width="8.7109375" style="20"/>
    <col min="10497" max="10497" width="1.5703125" style="20" customWidth="1"/>
    <col min="10498" max="10498" width="6.42578125" style="20" customWidth="1"/>
    <col min="10499" max="10499" width="19" style="20" customWidth="1"/>
    <col min="10500" max="10500" width="10.7109375" style="20" customWidth="1"/>
    <col min="10501" max="10501" width="4.7109375" style="20" customWidth="1"/>
    <col min="10502" max="10502" width="10.7109375" style="20" customWidth="1"/>
    <col min="10503" max="10503" width="4.7109375" style="20" customWidth="1"/>
    <col min="10504" max="10504" width="10.7109375" style="20" customWidth="1"/>
    <col min="10505" max="10505" width="4.7109375" style="20" customWidth="1"/>
    <col min="10506" max="10506" width="10.7109375" style="20" customWidth="1"/>
    <col min="10507" max="10507" width="4.7109375" style="20" customWidth="1"/>
    <col min="10508" max="10508" width="10.7109375" style="20" customWidth="1"/>
    <col min="10509" max="10509" width="4.7109375" style="20" customWidth="1"/>
    <col min="10510" max="10510" width="10.7109375" style="20" customWidth="1"/>
    <col min="10511" max="10511" width="4.7109375" style="20" customWidth="1"/>
    <col min="10512" max="10512" width="7.7109375" style="20" customWidth="1"/>
    <col min="10513" max="10513" width="5.140625" style="20" customWidth="1"/>
    <col min="10514" max="10514" width="14.42578125" style="20" customWidth="1"/>
    <col min="10515" max="10528" width="0" style="20" hidden="1" customWidth="1"/>
    <col min="10529" max="10752" width="8.7109375" style="20"/>
    <col min="10753" max="10753" width="1.5703125" style="20" customWidth="1"/>
    <col min="10754" max="10754" width="6.42578125" style="20" customWidth="1"/>
    <col min="10755" max="10755" width="19" style="20" customWidth="1"/>
    <col min="10756" max="10756" width="10.7109375" style="20" customWidth="1"/>
    <col min="10757" max="10757" width="4.7109375" style="20" customWidth="1"/>
    <col min="10758" max="10758" width="10.7109375" style="20" customWidth="1"/>
    <col min="10759" max="10759" width="4.7109375" style="20" customWidth="1"/>
    <col min="10760" max="10760" width="10.7109375" style="20" customWidth="1"/>
    <col min="10761" max="10761" width="4.7109375" style="20" customWidth="1"/>
    <col min="10762" max="10762" width="10.7109375" style="20" customWidth="1"/>
    <col min="10763" max="10763" width="4.7109375" style="20" customWidth="1"/>
    <col min="10764" max="10764" width="10.7109375" style="20" customWidth="1"/>
    <col min="10765" max="10765" width="4.7109375" style="20" customWidth="1"/>
    <col min="10766" max="10766" width="10.7109375" style="20" customWidth="1"/>
    <col min="10767" max="10767" width="4.7109375" style="20" customWidth="1"/>
    <col min="10768" max="10768" width="7.7109375" style="20" customWidth="1"/>
    <col min="10769" max="10769" width="5.140625" style="20" customWidth="1"/>
    <col min="10770" max="10770" width="14.42578125" style="20" customWidth="1"/>
    <col min="10771" max="10784" width="0" style="20" hidden="1" customWidth="1"/>
    <col min="10785" max="11008" width="8.7109375" style="20"/>
    <col min="11009" max="11009" width="1.5703125" style="20" customWidth="1"/>
    <col min="11010" max="11010" width="6.42578125" style="20" customWidth="1"/>
    <col min="11011" max="11011" width="19" style="20" customWidth="1"/>
    <col min="11012" max="11012" width="10.7109375" style="20" customWidth="1"/>
    <col min="11013" max="11013" width="4.7109375" style="20" customWidth="1"/>
    <col min="11014" max="11014" width="10.7109375" style="20" customWidth="1"/>
    <col min="11015" max="11015" width="4.7109375" style="20" customWidth="1"/>
    <col min="11016" max="11016" width="10.7109375" style="20" customWidth="1"/>
    <col min="11017" max="11017" width="4.7109375" style="20" customWidth="1"/>
    <col min="11018" max="11018" width="10.7109375" style="20" customWidth="1"/>
    <col min="11019" max="11019" width="4.7109375" style="20" customWidth="1"/>
    <col min="11020" max="11020" width="10.7109375" style="20" customWidth="1"/>
    <col min="11021" max="11021" width="4.7109375" style="20" customWidth="1"/>
    <col min="11022" max="11022" width="10.7109375" style="20" customWidth="1"/>
    <col min="11023" max="11023" width="4.7109375" style="20" customWidth="1"/>
    <col min="11024" max="11024" width="7.7109375" style="20" customWidth="1"/>
    <col min="11025" max="11025" width="5.140625" style="20" customWidth="1"/>
    <col min="11026" max="11026" width="14.42578125" style="20" customWidth="1"/>
    <col min="11027" max="11040" width="0" style="20" hidden="1" customWidth="1"/>
    <col min="11041" max="11264" width="8.7109375" style="20"/>
    <col min="11265" max="11265" width="1.5703125" style="20" customWidth="1"/>
    <col min="11266" max="11266" width="6.42578125" style="20" customWidth="1"/>
    <col min="11267" max="11267" width="19" style="20" customWidth="1"/>
    <col min="11268" max="11268" width="10.7109375" style="20" customWidth="1"/>
    <col min="11269" max="11269" width="4.7109375" style="20" customWidth="1"/>
    <col min="11270" max="11270" width="10.7109375" style="20" customWidth="1"/>
    <col min="11271" max="11271" width="4.7109375" style="20" customWidth="1"/>
    <col min="11272" max="11272" width="10.7109375" style="20" customWidth="1"/>
    <col min="11273" max="11273" width="4.7109375" style="20" customWidth="1"/>
    <col min="11274" max="11274" width="10.7109375" style="20" customWidth="1"/>
    <col min="11275" max="11275" width="4.7109375" style="20" customWidth="1"/>
    <col min="11276" max="11276" width="10.7109375" style="20" customWidth="1"/>
    <col min="11277" max="11277" width="4.7109375" style="20" customWidth="1"/>
    <col min="11278" max="11278" width="10.7109375" style="20" customWidth="1"/>
    <col min="11279" max="11279" width="4.7109375" style="20" customWidth="1"/>
    <col min="11280" max="11280" width="7.7109375" style="20" customWidth="1"/>
    <col min="11281" max="11281" width="5.140625" style="20" customWidth="1"/>
    <col min="11282" max="11282" width="14.42578125" style="20" customWidth="1"/>
    <col min="11283" max="11296" width="0" style="20" hidden="1" customWidth="1"/>
    <col min="11297" max="11520" width="8.7109375" style="20"/>
    <col min="11521" max="11521" width="1.5703125" style="20" customWidth="1"/>
    <col min="11522" max="11522" width="6.42578125" style="20" customWidth="1"/>
    <col min="11523" max="11523" width="19" style="20" customWidth="1"/>
    <col min="11524" max="11524" width="10.7109375" style="20" customWidth="1"/>
    <col min="11525" max="11525" width="4.7109375" style="20" customWidth="1"/>
    <col min="11526" max="11526" width="10.7109375" style="20" customWidth="1"/>
    <col min="11527" max="11527" width="4.7109375" style="20" customWidth="1"/>
    <col min="11528" max="11528" width="10.7109375" style="20" customWidth="1"/>
    <col min="11529" max="11529" width="4.7109375" style="20" customWidth="1"/>
    <col min="11530" max="11530" width="10.7109375" style="20" customWidth="1"/>
    <col min="11531" max="11531" width="4.7109375" style="20" customWidth="1"/>
    <col min="11532" max="11532" width="10.7109375" style="20" customWidth="1"/>
    <col min="11533" max="11533" width="4.7109375" style="20" customWidth="1"/>
    <col min="11534" max="11534" width="10.7109375" style="20" customWidth="1"/>
    <col min="11535" max="11535" width="4.7109375" style="20" customWidth="1"/>
    <col min="11536" max="11536" width="7.7109375" style="20" customWidth="1"/>
    <col min="11537" max="11537" width="5.140625" style="20" customWidth="1"/>
    <col min="11538" max="11538" width="14.42578125" style="20" customWidth="1"/>
    <col min="11539" max="11552" width="0" style="20" hidden="1" customWidth="1"/>
    <col min="11553" max="11776" width="8.7109375" style="20"/>
    <col min="11777" max="11777" width="1.5703125" style="20" customWidth="1"/>
    <col min="11778" max="11778" width="6.42578125" style="20" customWidth="1"/>
    <col min="11779" max="11779" width="19" style="20" customWidth="1"/>
    <col min="11780" max="11780" width="10.7109375" style="20" customWidth="1"/>
    <col min="11781" max="11781" width="4.7109375" style="20" customWidth="1"/>
    <col min="11782" max="11782" width="10.7109375" style="20" customWidth="1"/>
    <col min="11783" max="11783" width="4.7109375" style="20" customWidth="1"/>
    <col min="11784" max="11784" width="10.7109375" style="20" customWidth="1"/>
    <col min="11785" max="11785" width="4.7109375" style="20" customWidth="1"/>
    <col min="11786" max="11786" width="10.7109375" style="20" customWidth="1"/>
    <col min="11787" max="11787" width="4.7109375" style="20" customWidth="1"/>
    <col min="11788" max="11788" width="10.7109375" style="20" customWidth="1"/>
    <col min="11789" max="11789" width="4.7109375" style="20" customWidth="1"/>
    <col min="11790" max="11790" width="10.7109375" style="20" customWidth="1"/>
    <col min="11791" max="11791" width="4.7109375" style="20" customWidth="1"/>
    <col min="11792" max="11792" width="7.7109375" style="20" customWidth="1"/>
    <col min="11793" max="11793" width="5.140625" style="20" customWidth="1"/>
    <col min="11794" max="11794" width="14.42578125" style="20" customWidth="1"/>
    <col min="11795" max="11808" width="0" style="20" hidden="1" customWidth="1"/>
    <col min="11809" max="12032" width="8.7109375" style="20"/>
    <col min="12033" max="12033" width="1.5703125" style="20" customWidth="1"/>
    <col min="12034" max="12034" width="6.42578125" style="20" customWidth="1"/>
    <col min="12035" max="12035" width="19" style="20" customWidth="1"/>
    <col min="12036" max="12036" width="10.7109375" style="20" customWidth="1"/>
    <col min="12037" max="12037" width="4.7109375" style="20" customWidth="1"/>
    <col min="12038" max="12038" width="10.7109375" style="20" customWidth="1"/>
    <col min="12039" max="12039" width="4.7109375" style="20" customWidth="1"/>
    <col min="12040" max="12040" width="10.7109375" style="20" customWidth="1"/>
    <col min="12041" max="12041" width="4.7109375" style="20" customWidth="1"/>
    <col min="12042" max="12042" width="10.7109375" style="20" customWidth="1"/>
    <col min="12043" max="12043" width="4.7109375" style="20" customWidth="1"/>
    <col min="12044" max="12044" width="10.7109375" style="20" customWidth="1"/>
    <col min="12045" max="12045" width="4.7109375" style="20" customWidth="1"/>
    <col min="12046" max="12046" width="10.7109375" style="20" customWidth="1"/>
    <col min="12047" max="12047" width="4.7109375" style="20" customWidth="1"/>
    <col min="12048" max="12048" width="7.7109375" style="20" customWidth="1"/>
    <col min="12049" max="12049" width="5.140625" style="20" customWidth="1"/>
    <col min="12050" max="12050" width="14.42578125" style="20" customWidth="1"/>
    <col min="12051" max="12064" width="0" style="20" hidden="1" customWidth="1"/>
    <col min="12065" max="12288" width="8.7109375" style="20"/>
    <col min="12289" max="12289" width="1.5703125" style="20" customWidth="1"/>
    <col min="12290" max="12290" width="6.42578125" style="20" customWidth="1"/>
    <col min="12291" max="12291" width="19" style="20" customWidth="1"/>
    <col min="12292" max="12292" width="10.7109375" style="20" customWidth="1"/>
    <col min="12293" max="12293" width="4.7109375" style="20" customWidth="1"/>
    <col min="12294" max="12294" width="10.7109375" style="20" customWidth="1"/>
    <col min="12295" max="12295" width="4.7109375" style="20" customWidth="1"/>
    <col min="12296" max="12296" width="10.7109375" style="20" customWidth="1"/>
    <col min="12297" max="12297" width="4.7109375" style="20" customWidth="1"/>
    <col min="12298" max="12298" width="10.7109375" style="20" customWidth="1"/>
    <col min="12299" max="12299" width="4.7109375" style="20" customWidth="1"/>
    <col min="12300" max="12300" width="10.7109375" style="20" customWidth="1"/>
    <col min="12301" max="12301" width="4.7109375" style="20" customWidth="1"/>
    <col min="12302" max="12302" width="10.7109375" style="20" customWidth="1"/>
    <col min="12303" max="12303" width="4.7109375" style="20" customWidth="1"/>
    <col min="12304" max="12304" width="7.7109375" style="20" customWidth="1"/>
    <col min="12305" max="12305" width="5.140625" style="20" customWidth="1"/>
    <col min="12306" max="12306" width="14.42578125" style="20" customWidth="1"/>
    <col min="12307" max="12320" width="0" style="20" hidden="1" customWidth="1"/>
    <col min="12321" max="12544" width="8.7109375" style="20"/>
    <col min="12545" max="12545" width="1.5703125" style="20" customWidth="1"/>
    <col min="12546" max="12546" width="6.42578125" style="20" customWidth="1"/>
    <col min="12547" max="12547" width="19" style="20" customWidth="1"/>
    <col min="12548" max="12548" width="10.7109375" style="20" customWidth="1"/>
    <col min="12549" max="12549" width="4.7109375" style="20" customWidth="1"/>
    <col min="12550" max="12550" width="10.7109375" style="20" customWidth="1"/>
    <col min="12551" max="12551" width="4.7109375" style="20" customWidth="1"/>
    <col min="12552" max="12552" width="10.7109375" style="20" customWidth="1"/>
    <col min="12553" max="12553" width="4.7109375" style="20" customWidth="1"/>
    <col min="12554" max="12554" width="10.7109375" style="20" customWidth="1"/>
    <col min="12555" max="12555" width="4.7109375" style="20" customWidth="1"/>
    <col min="12556" max="12556" width="10.7109375" style="20" customWidth="1"/>
    <col min="12557" max="12557" width="4.7109375" style="20" customWidth="1"/>
    <col min="12558" max="12558" width="10.7109375" style="20" customWidth="1"/>
    <col min="12559" max="12559" width="4.7109375" style="20" customWidth="1"/>
    <col min="12560" max="12560" width="7.7109375" style="20" customWidth="1"/>
    <col min="12561" max="12561" width="5.140625" style="20" customWidth="1"/>
    <col min="12562" max="12562" width="14.42578125" style="20" customWidth="1"/>
    <col min="12563" max="12576" width="0" style="20" hidden="1" customWidth="1"/>
    <col min="12577" max="12800" width="8.7109375" style="20"/>
    <col min="12801" max="12801" width="1.5703125" style="20" customWidth="1"/>
    <col min="12802" max="12802" width="6.42578125" style="20" customWidth="1"/>
    <col min="12803" max="12803" width="19" style="20" customWidth="1"/>
    <col min="12804" max="12804" width="10.7109375" style="20" customWidth="1"/>
    <col min="12805" max="12805" width="4.7109375" style="20" customWidth="1"/>
    <col min="12806" max="12806" width="10.7109375" style="20" customWidth="1"/>
    <col min="12807" max="12807" width="4.7109375" style="20" customWidth="1"/>
    <col min="12808" max="12808" width="10.7109375" style="20" customWidth="1"/>
    <col min="12809" max="12809" width="4.7109375" style="20" customWidth="1"/>
    <col min="12810" max="12810" width="10.7109375" style="20" customWidth="1"/>
    <col min="12811" max="12811" width="4.7109375" style="20" customWidth="1"/>
    <col min="12812" max="12812" width="10.7109375" style="20" customWidth="1"/>
    <col min="12813" max="12813" width="4.7109375" style="20" customWidth="1"/>
    <col min="12814" max="12814" width="10.7109375" style="20" customWidth="1"/>
    <col min="12815" max="12815" width="4.7109375" style="20" customWidth="1"/>
    <col min="12816" max="12816" width="7.7109375" style="20" customWidth="1"/>
    <col min="12817" max="12817" width="5.140625" style="20" customWidth="1"/>
    <col min="12818" max="12818" width="14.42578125" style="20" customWidth="1"/>
    <col min="12819" max="12832" width="0" style="20" hidden="1" customWidth="1"/>
    <col min="12833" max="13056" width="8.7109375" style="20"/>
    <col min="13057" max="13057" width="1.5703125" style="20" customWidth="1"/>
    <col min="13058" max="13058" width="6.42578125" style="20" customWidth="1"/>
    <col min="13059" max="13059" width="19" style="20" customWidth="1"/>
    <col min="13060" max="13060" width="10.7109375" style="20" customWidth="1"/>
    <col min="13061" max="13061" width="4.7109375" style="20" customWidth="1"/>
    <col min="13062" max="13062" width="10.7109375" style="20" customWidth="1"/>
    <col min="13063" max="13063" width="4.7109375" style="20" customWidth="1"/>
    <col min="13064" max="13064" width="10.7109375" style="20" customWidth="1"/>
    <col min="13065" max="13065" width="4.7109375" style="20" customWidth="1"/>
    <col min="13066" max="13066" width="10.7109375" style="20" customWidth="1"/>
    <col min="13067" max="13067" width="4.7109375" style="20" customWidth="1"/>
    <col min="13068" max="13068" width="10.7109375" style="20" customWidth="1"/>
    <col min="13069" max="13069" width="4.7109375" style="20" customWidth="1"/>
    <col min="13070" max="13070" width="10.7109375" style="20" customWidth="1"/>
    <col min="13071" max="13071" width="4.7109375" style="20" customWidth="1"/>
    <col min="13072" max="13072" width="7.7109375" style="20" customWidth="1"/>
    <col min="13073" max="13073" width="5.140625" style="20" customWidth="1"/>
    <col min="13074" max="13074" width="14.42578125" style="20" customWidth="1"/>
    <col min="13075" max="13088" width="0" style="20" hidden="1" customWidth="1"/>
    <col min="13089" max="13312" width="8.7109375" style="20"/>
    <col min="13313" max="13313" width="1.5703125" style="20" customWidth="1"/>
    <col min="13314" max="13314" width="6.42578125" style="20" customWidth="1"/>
    <col min="13315" max="13315" width="19" style="20" customWidth="1"/>
    <col min="13316" max="13316" width="10.7109375" style="20" customWidth="1"/>
    <col min="13317" max="13317" width="4.7109375" style="20" customWidth="1"/>
    <col min="13318" max="13318" width="10.7109375" style="20" customWidth="1"/>
    <col min="13319" max="13319" width="4.7109375" style="20" customWidth="1"/>
    <col min="13320" max="13320" width="10.7109375" style="20" customWidth="1"/>
    <col min="13321" max="13321" width="4.7109375" style="20" customWidth="1"/>
    <col min="13322" max="13322" width="10.7109375" style="20" customWidth="1"/>
    <col min="13323" max="13323" width="4.7109375" style="20" customWidth="1"/>
    <col min="13324" max="13324" width="10.7109375" style="20" customWidth="1"/>
    <col min="13325" max="13325" width="4.7109375" style="20" customWidth="1"/>
    <col min="13326" max="13326" width="10.7109375" style="20" customWidth="1"/>
    <col min="13327" max="13327" width="4.7109375" style="20" customWidth="1"/>
    <col min="13328" max="13328" width="7.7109375" style="20" customWidth="1"/>
    <col min="13329" max="13329" width="5.140625" style="20" customWidth="1"/>
    <col min="13330" max="13330" width="14.42578125" style="20" customWidth="1"/>
    <col min="13331" max="13344" width="0" style="20" hidden="1" customWidth="1"/>
    <col min="13345" max="13568" width="8.7109375" style="20"/>
    <col min="13569" max="13569" width="1.5703125" style="20" customWidth="1"/>
    <col min="13570" max="13570" width="6.42578125" style="20" customWidth="1"/>
    <col min="13571" max="13571" width="19" style="20" customWidth="1"/>
    <col min="13572" max="13572" width="10.7109375" style="20" customWidth="1"/>
    <col min="13573" max="13573" width="4.7109375" style="20" customWidth="1"/>
    <col min="13574" max="13574" width="10.7109375" style="20" customWidth="1"/>
    <col min="13575" max="13575" width="4.7109375" style="20" customWidth="1"/>
    <col min="13576" max="13576" width="10.7109375" style="20" customWidth="1"/>
    <col min="13577" max="13577" width="4.7109375" style="20" customWidth="1"/>
    <col min="13578" max="13578" width="10.7109375" style="20" customWidth="1"/>
    <col min="13579" max="13579" width="4.7109375" style="20" customWidth="1"/>
    <col min="13580" max="13580" width="10.7109375" style="20" customWidth="1"/>
    <col min="13581" max="13581" width="4.7109375" style="20" customWidth="1"/>
    <col min="13582" max="13582" width="10.7109375" style="20" customWidth="1"/>
    <col min="13583" max="13583" width="4.7109375" style="20" customWidth="1"/>
    <col min="13584" max="13584" width="7.7109375" style="20" customWidth="1"/>
    <col min="13585" max="13585" width="5.140625" style="20" customWidth="1"/>
    <col min="13586" max="13586" width="14.42578125" style="20" customWidth="1"/>
    <col min="13587" max="13600" width="0" style="20" hidden="1" customWidth="1"/>
    <col min="13601" max="13824" width="8.7109375" style="20"/>
    <col min="13825" max="13825" width="1.5703125" style="20" customWidth="1"/>
    <col min="13826" max="13826" width="6.42578125" style="20" customWidth="1"/>
    <col min="13827" max="13827" width="19" style="20" customWidth="1"/>
    <col min="13828" max="13828" width="10.7109375" style="20" customWidth="1"/>
    <col min="13829" max="13829" width="4.7109375" style="20" customWidth="1"/>
    <col min="13830" max="13830" width="10.7109375" style="20" customWidth="1"/>
    <col min="13831" max="13831" width="4.7109375" style="20" customWidth="1"/>
    <col min="13832" max="13832" width="10.7109375" style="20" customWidth="1"/>
    <col min="13833" max="13833" width="4.7109375" style="20" customWidth="1"/>
    <col min="13834" max="13834" width="10.7109375" style="20" customWidth="1"/>
    <col min="13835" max="13835" width="4.7109375" style="20" customWidth="1"/>
    <col min="13836" max="13836" width="10.7109375" style="20" customWidth="1"/>
    <col min="13837" max="13837" width="4.7109375" style="20" customWidth="1"/>
    <col min="13838" max="13838" width="10.7109375" style="20" customWidth="1"/>
    <col min="13839" max="13839" width="4.7109375" style="20" customWidth="1"/>
    <col min="13840" max="13840" width="7.7109375" style="20" customWidth="1"/>
    <col min="13841" max="13841" width="5.140625" style="20" customWidth="1"/>
    <col min="13842" max="13842" width="14.42578125" style="20" customWidth="1"/>
    <col min="13843" max="13856" width="0" style="20" hidden="1" customWidth="1"/>
    <col min="13857" max="14080" width="8.7109375" style="20"/>
    <col min="14081" max="14081" width="1.5703125" style="20" customWidth="1"/>
    <col min="14082" max="14082" width="6.42578125" style="20" customWidth="1"/>
    <col min="14083" max="14083" width="19" style="20" customWidth="1"/>
    <col min="14084" max="14084" width="10.7109375" style="20" customWidth="1"/>
    <col min="14085" max="14085" width="4.7109375" style="20" customWidth="1"/>
    <col min="14086" max="14086" width="10.7109375" style="20" customWidth="1"/>
    <col min="14087" max="14087" width="4.7109375" style="20" customWidth="1"/>
    <col min="14088" max="14088" width="10.7109375" style="20" customWidth="1"/>
    <col min="14089" max="14089" width="4.7109375" style="20" customWidth="1"/>
    <col min="14090" max="14090" width="10.7109375" style="20" customWidth="1"/>
    <col min="14091" max="14091" width="4.7109375" style="20" customWidth="1"/>
    <col min="14092" max="14092" width="10.7109375" style="20" customWidth="1"/>
    <col min="14093" max="14093" width="4.7109375" style="20" customWidth="1"/>
    <col min="14094" max="14094" width="10.7109375" style="20" customWidth="1"/>
    <col min="14095" max="14095" width="4.7109375" style="20" customWidth="1"/>
    <col min="14096" max="14096" width="7.7109375" style="20" customWidth="1"/>
    <col min="14097" max="14097" width="5.140625" style="20" customWidth="1"/>
    <col min="14098" max="14098" width="14.42578125" style="20" customWidth="1"/>
    <col min="14099" max="14112" width="0" style="20" hidden="1" customWidth="1"/>
    <col min="14113" max="14336" width="8.7109375" style="20"/>
    <col min="14337" max="14337" width="1.5703125" style="20" customWidth="1"/>
    <col min="14338" max="14338" width="6.42578125" style="20" customWidth="1"/>
    <col min="14339" max="14339" width="19" style="20" customWidth="1"/>
    <col min="14340" max="14340" width="10.7109375" style="20" customWidth="1"/>
    <col min="14341" max="14341" width="4.7109375" style="20" customWidth="1"/>
    <col min="14342" max="14342" width="10.7109375" style="20" customWidth="1"/>
    <col min="14343" max="14343" width="4.7109375" style="20" customWidth="1"/>
    <col min="14344" max="14344" width="10.7109375" style="20" customWidth="1"/>
    <col min="14345" max="14345" width="4.7109375" style="20" customWidth="1"/>
    <col min="14346" max="14346" width="10.7109375" style="20" customWidth="1"/>
    <col min="14347" max="14347" width="4.7109375" style="20" customWidth="1"/>
    <col min="14348" max="14348" width="10.7109375" style="20" customWidth="1"/>
    <col min="14349" max="14349" width="4.7109375" style="20" customWidth="1"/>
    <col min="14350" max="14350" width="10.7109375" style="20" customWidth="1"/>
    <col min="14351" max="14351" width="4.7109375" style="20" customWidth="1"/>
    <col min="14352" max="14352" width="7.7109375" style="20" customWidth="1"/>
    <col min="14353" max="14353" width="5.140625" style="20" customWidth="1"/>
    <col min="14354" max="14354" width="14.42578125" style="20" customWidth="1"/>
    <col min="14355" max="14368" width="0" style="20" hidden="1" customWidth="1"/>
    <col min="14369" max="14592" width="8.7109375" style="20"/>
    <col min="14593" max="14593" width="1.5703125" style="20" customWidth="1"/>
    <col min="14594" max="14594" width="6.42578125" style="20" customWidth="1"/>
    <col min="14595" max="14595" width="19" style="20" customWidth="1"/>
    <col min="14596" max="14596" width="10.7109375" style="20" customWidth="1"/>
    <col min="14597" max="14597" width="4.7109375" style="20" customWidth="1"/>
    <col min="14598" max="14598" width="10.7109375" style="20" customWidth="1"/>
    <col min="14599" max="14599" width="4.7109375" style="20" customWidth="1"/>
    <col min="14600" max="14600" width="10.7109375" style="20" customWidth="1"/>
    <col min="14601" max="14601" width="4.7109375" style="20" customWidth="1"/>
    <col min="14602" max="14602" width="10.7109375" style="20" customWidth="1"/>
    <col min="14603" max="14603" width="4.7109375" style="20" customWidth="1"/>
    <col min="14604" max="14604" width="10.7109375" style="20" customWidth="1"/>
    <col min="14605" max="14605" width="4.7109375" style="20" customWidth="1"/>
    <col min="14606" max="14606" width="10.7109375" style="20" customWidth="1"/>
    <col min="14607" max="14607" width="4.7109375" style="20" customWidth="1"/>
    <col min="14608" max="14608" width="7.7109375" style="20" customWidth="1"/>
    <col min="14609" max="14609" width="5.140625" style="20" customWidth="1"/>
    <col min="14610" max="14610" width="14.42578125" style="20" customWidth="1"/>
    <col min="14611" max="14624" width="0" style="20" hidden="1" customWidth="1"/>
    <col min="14625" max="14848" width="8.7109375" style="20"/>
    <col min="14849" max="14849" width="1.5703125" style="20" customWidth="1"/>
    <col min="14850" max="14850" width="6.42578125" style="20" customWidth="1"/>
    <col min="14851" max="14851" width="19" style="20" customWidth="1"/>
    <col min="14852" max="14852" width="10.7109375" style="20" customWidth="1"/>
    <col min="14853" max="14853" width="4.7109375" style="20" customWidth="1"/>
    <col min="14854" max="14854" width="10.7109375" style="20" customWidth="1"/>
    <col min="14855" max="14855" width="4.7109375" style="20" customWidth="1"/>
    <col min="14856" max="14856" width="10.7109375" style="20" customWidth="1"/>
    <col min="14857" max="14857" width="4.7109375" style="20" customWidth="1"/>
    <col min="14858" max="14858" width="10.7109375" style="20" customWidth="1"/>
    <col min="14859" max="14859" width="4.7109375" style="20" customWidth="1"/>
    <col min="14860" max="14860" width="10.7109375" style="20" customWidth="1"/>
    <col min="14861" max="14861" width="4.7109375" style="20" customWidth="1"/>
    <col min="14862" max="14862" width="10.7109375" style="20" customWidth="1"/>
    <col min="14863" max="14863" width="4.7109375" style="20" customWidth="1"/>
    <col min="14864" max="14864" width="7.7109375" style="20" customWidth="1"/>
    <col min="14865" max="14865" width="5.140625" style="20" customWidth="1"/>
    <col min="14866" max="14866" width="14.42578125" style="20" customWidth="1"/>
    <col min="14867" max="14880" width="0" style="20" hidden="1" customWidth="1"/>
    <col min="14881" max="15104" width="8.7109375" style="20"/>
    <col min="15105" max="15105" width="1.5703125" style="20" customWidth="1"/>
    <col min="15106" max="15106" width="6.42578125" style="20" customWidth="1"/>
    <col min="15107" max="15107" width="19" style="20" customWidth="1"/>
    <col min="15108" max="15108" width="10.7109375" style="20" customWidth="1"/>
    <col min="15109" max="15109" width="4.7109375" style="20" customWidth="1"/>
    <col min="15110" max="15110" width="10.7109375" style="20" customWidth="1"/>
    <col min="15111" max="15111" width="4.7109375" style="20" customWidth="1"/>
    <col min="15112" max="15112" width="10.7109375" style="20" customWidth="1"/>
    <col min="15113" max="15113" width="4.7109375" style="20" customWidth="1"/>
    <col min="15114" max="15114" width="10.7109375" style="20" customWidth="1"/>
    <col min="15115" max="15115" width="4.7109375" style="20" customWidth="1"/>
    <col min="15116" max="15116" width="10.7109375" style="20" customWidth="1"/>
    <col min="15117" max="15117" width="4.7109375" style="20" customWidth="1"/>
    <col min="15118" max="15118" width="10.7109375" style="20" customWidth="1"/>
    <col min="15119" max="15119" width="4.7109375" style="20" customWidth="1"/>
    <col min="15120" max="15120" width="7.7109375" style="20" customWidth="1"/>
    <col min="15121" max="15121" width="5.140625" style="20" customWidth="1"/>
    <col min="15122" max="15122" width="14.42578125" style="20" customWidth="1"/>
    <col min="15123" max="15136" width="0" style="20" hidden="1" customWidth="1"/>
    <col min="15137" max="15360" width="8.7109375" style="20"/>
    <col min="15361" max="15361" width="1.5703125" style="20" customWidth="1"/>
    <col min="15362" max="15362" width="6.42578125" style="20" customWidth="1"/>
    <col min="15363" max="15363" width="19" style="20" customWidth="1"/>
    <col min="15364" max="15364" width="10.7109375" style="20" customWidth="1"/>
    <col min="15365" max="15365" width="4.7109375" style="20" customWidth="1"/>
    <col min="15366" max="15366" width="10.7109375" style="20" customWidth="1"/>
    <col min="15367" max="15367" width="4.7109375" style="20" customWidth="1"/>
    <col min="15368" max="15368" width="10.7109375" style="20" customWidth="1"/>
    <col min="15369" max="15369" width="4.7109375" style="20" customWidth="1"/>
    <col min="15370" max="15370" width="10.7109375" style="20" customWidth="1"/>
    <col min="15371" max="15371" width="4.7109375" style="20" customWidth="1"/>
    <col min="15372" max="15372" width="10.7109375" style="20" customWidth="1"/>
    <col min="15373" max="15373" width="4.7109375" style="20" customWidth="1"/>
    <col min="15374" max="15374" width="10.7109375" style="20" customWidth="1"/>
    <col min="15375" max="15375" width="4.7109375" style="20" customWidth="1"/>
    <col min="15376" max="15376" width="7.7109375" style="20" customWidth="1"/>
    <col min="15377" max="15377" width="5.140625" style="20" customWidth="1"/>
    <col min="15378" max="15378" width="14.42578125" style="20" customWidth="1"/>
    <col min="15379" max="15392" width="0" style="20" hidden="1" customWidth="1"/>
    <col min="15393" max="15616" width="8.7109375" style="20"/>
    <col min="15617" max="15617" width="1.5703125" style="20" customWidth="1"/>
    <col min="15618" max="15618" width="6.42578125" style="20" customWidth="1"/>
    <col min="15619" max="15619" width="19" style="20" customWidth="1"/>
    <col min="15620" max="15620" width="10.7109375" style="20" customWidth="1"/>
    <col min="15621" max="15621" width="4.7109375" style="20" customWidth="1"/>
    <col min="15622" max="15622" width="10.7109375" style="20" customWidth="1"/>
    <col min="15623" max="15623" width="4.7109375" style="20" customWidth="1"/>
    <col min="15624" max="15624" width="10.7109375" style="20" customWidth="1"/>
    <col min="15625" max="15625" width="4.7109375" style="20" customWidth="1"/>
    <col min="15626" max="15626" width="10.7109375" style="20" customWidth="1"/>
    <col min="15627" max="15627" width="4.7109375" style="20" customWidth="1"/>
    <col min="15628" max="15628" width="10.7109375" style="20" customWidth="1"/>
    <col min="15629" max="15629" width="4.7109375" style="20" customWidth="1"/>
    <col min="15630" max="15630" width="10.7109375" style="20" customWidth="1"/>
    <col min="15631" max="15631" width="4.7109375" style="20" customWidth="1"/>
    <col min="15632" max="15632" width="7.7109375" style="20" customWidth="1"/>
    <col min="15633" max="15633" width="5.140625" style="20" customWidth="1"/>
    <col min="15634" max="15634" width="14.42578125" style="20" customWidth="1"/>
    <col min="15635" max="15648" width="0" style="20" hidden="1" customWidth="1"/>
    <col min="15649" max="15872" width="8.7109375" style="20"/>
    <col min="15873" max="15873" width="1.5703125" style="20" customWidth="1"/>
    <col min="15874" max="15874" width="6.42578125" style="20" customWidth="1"/>
    <col min="15875" max="15875" width="19" style="20" customWidth="1"/>
    <col min="15876" max="15876" width="10.7109375" style="20" customWidth="1"/>
    <col min="15877" max="15877" width="4.7109375" style="20" customWidth="1"/>
    <col min="15878" max="15878" width="10.7109375" style="20" customWidth="1"/>
    <col min="15879" max="15879" width="4.7109375" style="20" customWidth="1"/>
    <col min="15880" max="15880" width="10.7109375" style="20" customWidth="1"/>
    <col min="15881" max="15881" width="4.7109375" style="20" customWidth="1"/>
    <col min="15882" max="15882" width="10.7109375" style="20" customWidth="1"/>
    <col min="15883" max="15883" width="4.7109375" style="20" customWidth="1"/>
    <col min="15884" max="15884" width="10.7109375" style="20" customWidth="1"/>
    <col min="15885" max="15885" width="4.7109375" style="20" customWidth="1"/>
    <col min="15886" max="15886" width="10.7109375" style="20" customWidth="1"/>
    <col min="15887" max="15887" width="4.7109375" style="20" customWidth="1"/>
    <col min="15888" max="15888" width="7.7109375" style="20" customWidth="1"/>
    <col min="15889" max="15889" width="5.140625" style="20" customWidth="1"/>
    <col min="15890" max="15890" width="14.42578125" style="20" customWidth="1"/>
    <col min="15891" max="15904" width="0" style="20" hidden="1" customWidth="1"/>
    <col min="15905" max="16128" width="8.7109375" style="20"/>
    <col min="16129" max="16129" width="1.5703125" style="20" customWidth="1"/>
    <col min="16130" max="16130" width="6.42578125" style="20" customWidth="1"/>
    <col min="16131" max="16131" width="19" style="20" customWidth="1"/>
    <col min="16132" max="16132" width="10.7109375" style="20" customWidth="1"/>
    <col min="16133" max="16133" width="4.7109375" style="20" customWidth="1"/>
    <col min="16134" max="16134" width="10.7109375" style="20" customWidth="1"/>
    <col min="16135" max="16135" width="4.7109375" style="20" customWidth="1"/>
    <col min="16136" max="16136" width="10.7109375" style="20" customWidth="1"/>
    <col min="16137" max="16137" width="4.7109375" style="20" customWidth="1"/>
    <col min="16138" max="16138" width="10.7109375" style="20" customWidth="1"/>
    <col min="16139" max="16139" width="4.7109375" style="20" customWidth="1"/>
    <col min="16140" max="16140" width="10.7109375" style="20" customWidth="1"/>
    <col min="16141" max="16141" width="4.7109375" style="20" customWidth="1"/>
    <col min="16142" max="16142" width="10.7109375" style="20" customWidth="1"/>
    <col min="16143" max="16143" width="4.7109375" style="20" customWidth="1"/>
    <col min="16144" max="16144" width="7.7109375" style="20" customWidth="1"/>
    <col min="16145" max="16145" width="5.140625" style="20" customWidth="1"/>
    <col min="16146" max="16146" width="14.42578125" style="20" customWidth="1"/>
    <col min="16147" max="16160" width="0" style="20" hidden="1" customWidth="1"/>
    <col min="16161" max="16384" width="8.7109375" style="20"/>
  </cols>
  <sheetData>
    <row r="1" spans="2:32" ht="13.5" thickBot="1">
      <c r="D1" s="20" t="str">
        <f>B4</f>
        <v>4-A1</v>
      </c>
      <c r="F1" s="20" t="str">
        <f>B6</f>
        <v>4-A2</v>
      </c>
      <c r="H1" s="20" t="str">
        <f>B8</f>
        <v>4-A3</v>
      </c>
      <c r="J1" s="20" t="str">
        <f>B10</f>
        <v>4-A4</v>
      </c>
      <c r="L1" s="20" t="str">
        <f>B12</f>
        <v>4-A5</v>
      </c>
      <c r="N1" s="20" t="str">
        <f>B14</f>
        <v>4-A6</v>
      </c>
    </row>
    <row r="2" spans="2:32" ht="30" customHeight="1">
      <c r="B2" s="151" t="s">
        <v>31</v>
      </c>
      <c r="C2" s="168" t="s">
        <v>1</v>
      </c>
      <c r="D2" s="158" t="str">
        <f>+C4</f>
        <v>Atal. De Kanaries</v>
      </c>
      <c r="E2" s="159"/>
      <c r="F2" s="158" t="str">
        <f>+C6</f>
        <v>SAS Power</v>
      </c>
      <c r="G2" s="159"/>
      <c r="H2" s="158" t="str">
        <f>+C8</f>
        <v>Heemstede Kanjers</v>
      </c>
      <c r="I2" s="159"/>
      <c r="J2" s="158" t="str">
        <f>+C10</f>
        <v>VCH Serve</v>
      </c>
      <c r="K2" s="159"/>
      <c r="L2" s="158" t="str">
        <f>+C12</f>
        <v/>
      </c>
      <c r="M2" s="159"/>
      <c r="N2" s="158" t="str">
        <f>+C14</f>
        <v/>
      </c>
      <c r="O2" s="159"/>
      <c r="P2" s="162" t="s">
        <v>2</v>
      </c>
      <c r="Q2" s="163"/>
      <c r="R2" s="166" t="s">
        <v>3</v>
      </c>
    </row>
    <row r="3" spans="2:32" ht="30" customHeight="1" thickBot="1">
      <c r="B3" s="156"/>
      <c r="C3" s="169"/>
      <c r="D3" s="160"/>
      <c r="E3" s="161"/>
      <c r="F3" s="160"/>
      <c r="G3" s="161"/>
      <c r="H3" s="160"/>
      <c r="I3" s="161"/>
      <c r="J3" s="160"/>
      <c r="K3" s="161"/>
      <c r="L3" s="160"/>
      <c r="M3" s="161"/>
      <c r="N3" s="160"/>
      <c r="O3" s="161"/>
      <c r="P3" s="164"/>
      <c r="Q3" s="165"/>
      <c r="R3" s="167"/>
    </row>
    <row r="4" spans="2:32" ht="30" customHeight="1">
      <c r="B4" s="151" t="s">
        <v>32</v>
      </c>
      <c r="C4" s="168" t="str">
        <f>IF(ISNA(VLOOKUP(B4,[1]teams!$B$1:$C$77,2,FALSE)),"",VLOOKUP(B4,[1]teams!$B$1:$C$77,2,FALSE))</f>
        <v>Atal. De Kanaries</v>
      </c>
      <c r="D4" s="148"/>
      <c r="E4" s="40"/>
      <c r="F4" s="123">
        <f>AB4</f>
        <v>3</v>
      </c>
      <c r="G4" s="1">
        <f>AB5</f>
        <v>2</v>
      </c>
      <c r="H4" s="104">
        <f>AC4</f>
        <v>0</v>
      </c>
      <c r="I4" s="1">
        <f>AC5</f>
        <v>-12</v>
      </c>
      <c r="J4" s="104">
        <f>AD4</f>
        <v>4</v>
      </c>
      <c r="K4" s="1">
        <f>AD5</f>
        <v>11</v>
      </c>
      <c r="L4" s="104" t="str">
        <f>AE4</f>
        <v/>
      </c>
      <c r="M4" s="1">
        <f>AE5</f>
        <v>0</v>
      </c>
      <c r="N4" s="123" t="str">
        <f>AF4</f>
        <v/>
      </c>
      <c r="O4" s="1">
        <f>AF5</f>
        <v>0</v>
      </c>
      <c r="P4" s="148">
        <f>IF(NOT(ISTEXT(D4)),D4) +IF(NOT(ISTEXT(F4)),F4)+IF(NOT(ISTEXT(H4)),H4) +IF(NOT(ISTEXT(J4)),J4)+IF(NOT(ISTEXT(L4)),L4) +IF(NOT(ISTEXT(N4)),N4)</f>
        <v>7</v>
      </c>
      <c r="Q4" s="41">
        <f>IF(AND(E4="",G4="",I4="",K4="",M4="",O4=""),"",E4+G4+I4+K4+M4+O4)</f>
        <v>1</v>
      </c>
      <c r="R4" s="74">
        <f>IF(T4,"",RANK(S4,S4:S15,0)+T4)</f>
        <v>2</v>
      </c>
      <c r="S4" s="20">
        <f>IF(C4="",-10000,IF(P4="","",-(RANK(P4,P4:P15,0)*1000-Q4)))</f>
        <v>-1999</v>
      </c>
      <c r="T4" s="20" t="b">
        <f>IF(C4="",TRUE)</f>
        <v>0</v>
      </c>
      <c r="U4" s="20" t="e">
        <f>VLOOKUP(B4&amp;" "&amp;D1,[1]UITSLAGEN!$N$6:$O$113,2,FALSE)</f>
        <v>#N/A</v>
      </c>
      <c r="V4" s="20">
        <f>VLOOKUP(B4&amp;" "&amp;F1,[1]UITSLAGEN!$N$6:$O$113,2,FALSE)</f>
        <v>3</v>
      </c>
      <c r="W4" s="20" t="e">
        <f>VLOOKUP(B4&amp;" "&amp;H1,[1]UITSLAGEN!$N$6:$O$113,2,FALSE)</f>
        <v>#N/A</v>
      </c>
      <c r="X4" s="20">
        <f>VLOOKUP(B4&amp;" "&amp;J1,[1]UITSLAGEN!$N$6:$O$113,2,FALSE)</f>
        <v>4</v>
      </c>
      <c r="Y4" s="20" t="e">
        <f>VLOOKUP(B4&amp;" "&amp;L1,[1]UITSLAGEN!$N$6:$O$113,2,FALSE)</f>
        <v>#N/A</v>
      </c>
      <c r="Z4" s="20" t="e">
        <f>VLOOKUP(B4&amp;" "&amp;N1,[1]UITSLAGEN!$N$6:$O$113,2,FALSE)</f>
        <v>#N/A</v>
      </c>
      <c r="AA4" s="20" t="str">
        <f t="shared" ref="AA4:AF4" si="0">IF(AND(ISNA(U4),ISNA(U5)),"",IF(ISNA(U4),0,U4)+IF(ISNA(U5),0,U5))</f>
        <v/>
      </c>
      <c r="AB4" s="20">
        <f t="shared" si="0"/>
        <v>3</v>
      </c>
      <c r="AC4" s="20">
        <f t="shared" si="0"/>
        <v>0</v>
      </c>
      <c r="AD4" s="20">
        <f t="shared" si="0"/>
        <v>4</v>
      </c>
      <c r="AE4" s="20" t="str">
        <f t="shared" si="0"/>
        <v/>
      </c>
      <c r="AF4" s="20" t="str">
        <f t="shared" si="0"/>
        <v/>
      </c>
    </row>
    <row r="5" spans="2:32" ht="30" customHeight="1" thickBot="1">
      <c r="B5" s="156"/>
      <c r="C5" s="169"/>
      <c r="D5" s="170"/>
      <c r="E5" s="42"/>
      <c r="F5" s="123"/>
      <c r="G5" s="34"/>
      <c r="H5" s="120"/>
      <c r="I5" s="23"/>
      <c r="J5" s="120"/>
      <c r="K5" s="23"/>
      <c r="L5" s="120"/>
      <c r="M5" s="23"/>
      <c r="N5" s="69"/>
      <c r="O5" s="24"/>
      <c r="P5" s="149"/>
      <c r="Q5" s="43"/>
      <c r="R5" s="75"/>
      <c r="U5" s="20" t="e">
        <f>VLOOKUP(D1&amp;" "&amp;B4,[1]UITSLAGEN!$N$6:$Q$113,4,FALSE)</f>
        <v>#N/A</v>
      </c>
      <c r="V5" s="20" t="e">
        <f>VLOOKUP(F1&amp;" "&amp;B4,[1]UITSLAGEN!$N$6:$Q$113,4,FALSE)</f>
        <v>#N/A</v>
      </c>
      <c r="W5" s="20">
        <f>VLOOKUP(H1&amp;" "&amp;B4,[1]UITSLAGEN!$N$6:$Q$113,4,FALSE)</f>
        <v>0</v>
      </c>
      <c r="X5" s="20" t="e">
        <f>VLOOKUP(J1&amp;" "&amp;B4,[1]UITSLAGEN!$N$6:$Q$113,4,FALSE)</f>
        <v>#N/A</v>
      </c>
      <c r="Y5" s="20" t="e">
        <f>VLOOKUP(L1&amp;" "&amp;B4,[1]UITSLAGEN!$N$6:$Q$113,4,FALSE)</f>
        <v>#N/A</v>
      </c>
      <c r="Z5" s="20" t="e">
        <f>VLOOKUP(N1&amp;" "&amp;B4,[1]UITSLAGEN!$N$6:$Q$113,4,FALSE)</f>
        <v>#N/A</v>
      </c>
      <c r="AB5" s="20">
        <f>IF(AND(ISNA(V4),ISNA(V5)),0,IF(ISNA(V5),0,-VLOOKUP(F1&amp;" "&amp;B4,[1]UITSLAGEN!$N$6:$S$113,5,FALSE))+IF(ISNA(V4),0,VLOOKUP(B4&amp;" "&amp;F1,[1]UITSLAGEN!$N$6:$S$113,5,FALSE)))</f>
        <v>2</v>
      </c>
      <c r="AC5" s="20">
        <f>IF(AND(ISNA(W4),ISNA(W5)),0,IF(ISNA(W5),0,-VLOOKUP(H1&amp;" "&amp;B4,[1]UITSLAGEN!$N$6:$S$113,5,FALSE))+IF(ISNA(W4),0,VLOOKUP(B4&amp;" "&amp;H1,[1]UITSLAGEN!$N$6:$S$113,5,FALSE)))</f>
        <v>-12</v>
      </c>
      <c r="AD5" s="20">
        <f>IF(AND(ISNA(X4),ISNA(X5)),0,IF(ISNA(X5),0,-VLOOKUP(J1&amp;" "&amp;B4,[1]UITSLAGEN!$N$6:$S$113,5,FALSE))+IF(ISNA(X4),0,VLOOKUP(B4&amp;" "&amp;J1,[1]UITSLAGEN!$N$6:$S$113,5,FALSE)))</f>
        <v>11</v>
      </c>
      <c r="AE5" s="20">
        <f>IF(AND(ISNA(Y4),ISNA(Y5)),0,IF(ISNA(Y5),0,-VLOOKUP(L1&amp;" "&amp;B4,[1]UITSLAGEN!$N$6:$S$113,5,FALSE))+IF(ISNA(Y4),0,VLOOKUP(B4&amp;" "&amp;L1,[1]UITSLAGEN!$N$6:$S$113,5,FALSE)))</f>
        <v>0</v>
      </c>
      <c r="AF5" s="20">
        <f>IF(AND(ISNA(Z4),ISNA(Z5)),0,IF(ISNA(Z5),0,-VLOOKUP(N1&amp;" "&amp;B4,[1]UITSLAGEN!$N$6:$S$113,5,FALSE))+IF(ISNA(Z4),0,VLOOKUP(B4&amp;" "&amp;N1,[1]UITSLAGEN!$N$6:$S$113,5,FALSE)))</f>
        <v>0</v>
      </c>
    </row>
    <row r="6" spans="2:32" ht="30" customHeight="1">
      <c r="B6" s="151" t="s">
        <v>33</v>
      </c>
      <c r="C6" s="153" t="str">
        <f>IF(ISNA(VLOOKUP(B6,[1]teams!$B$1:$C$77,2,FALSE)),"",VLOOKUP(B6,[1]teams!$B$1:$C$77,2,FALSE))</f>
        <v>SAS Power</v>
      </c>
      <c r="D6" s="123">
        <f>AA6</f>
        <v>1</v>
      </c>
      <c r="E6" s="1">
        <f>AA7</f>
        <v>-2</v>
      </c>
      <c r="F6" s="146"/>
      <c r="G6" s="44"/>
      <c r="H6" s="104">
        <f>AC6</f>
        <v>4</v>
      </c>
      <c r="I6" s="1">
        <f>AC7</f>
        <v>18</v>
      </c>
      <c r="J6" s="104">
        <f>AD6</f>
        <v>3</v>
      </c>
      <c r="K6" s="1">
        <f>AD7</f>
        <v>9</v>
      </c>
      <c r="L6" s="104" t="str">
        <f>AE6</f>
        <v/>
      </c>
      <c r="M6" s="1">
        <f>AE7</f>
        <v>0</v>
      </c>
      <c r="N6" s="123" t="str">
        <f>AF6</f>
        <v/>
      </c>
      <c r="O6" s="1">
        <f>AF7</f>
        <v>0</v>
      </c>
      <c r="P6" s="148">
        <f>IF(NOT(ISTEXT(D6)),D6) +IF(NOT(ISTEXT(F6)),F6)+IF(NOT(ISTEXT(H6)),H6) +IF(NOT(ISTEXT(J6)),J6)+IF(NOT(ISTEXT(L6)),L6) +IF(NOT(ISTEXT(N6)),N6)</f>
        <v>8</v>
      </c>
      <c r="Q6" s="41">
        <f>IF(AND(E6="",G6="",I6="",K6="",M6="",O6=""),"",E6+G6+I6+K6+M6+O6)</f>
        <v>25</v>
      </c>
      <c r="R6" s="74">
        <f>IF(T6,"",RANK(S6,S4:S15,0)+T6)</f>
        <v>1</v>
      </c>
      <c r="S6" s="20">
        <f>IF(C6="",-10000,IF(P6="","",-(RANK(P6,P4:P15,0)*1000-Q6)))</f>
        <v>-975</v>
      </c>
      <c r="T6" s="20" t="b">
        <f>IF(C6="",TRUE)</f>
        <v>0</v>
      </c>
      <c r="U6" s="20" t="e">
        <f>VLOOKUP(B6&amp;" "&amp;D1,[1]UITSLAGEN!$N$6:$O$113,2,FALSE)</f>
        <v>#N/A</v>
      </c>
      <c r="V6" s="20" t="e">
        <f>VLOOKUP(B6&amp;" "&amp;F1,[1]UITSLAGEN!$N$6:$O$113,2,FALSE)</f>
        <v>#N/A</v>
      </c>
      <c r="W6" s="20">
        <f>VLOOKUP(B6&amp;" "&amp;H1,[1]UITSLAGEN!$N$6:$O$113,2,FALSE)</f>
        <v>4</v>
      </c>
      <c r="X6" s="20" t="e">
        <f>VLOOKUP(B6&amp;" "&amp;J1,[1]UITSLAGEN!$N$6:$O$113,2,FALSE)</f>
        <v>#N/A</v>
      </c>
      <c r="Y6" s="20" t="e">
        <f>VLOOKUP(B6&amp;" "&amp;L1,[1]UITSLAGEN!$N$6:$O$113,2,FALSE)</f>
        <v>#N/A</v>
      </c>
      <c r="Z6" s="20" t="e">
        <f>VLOOKUP(B6&amp;" "&amp;N1,[1]UITSLAGEN!$N$6:$O$113,2,FALSE)</f>
        <v>#N/A</v>
      </c>
      <c r="AA6" s="20">
        <f>IF(AND(ISNA(U6),ISNA(U7)),"",IF(ISNA(U6),0,U6)+IF(ISNA(U7),0,U7))</f>
        <v>1</v>
      </c>
      <c r="AC6" s="20">
        <f>IF(AND(ISNA(W6),ISNA(W7)),"",IF(ISNA(W6),0,W6)+IF(ISNA(W7),0,W7))</f>
        <v>4</v>
      </c>
      <c r="AD6" s="20">
        <f>IF(AND(ISNA(X6),ISNA(X7)),"",IF(ISNA(X6),0,X6)+IF(ISNA(X7),0,X7))</f>
        <v>3</v>
      </c>
      <c r="AE6" s="20" t="str">
        <f>IF(AND(ISNA(Y6),ISNA(Y7)),"",IF(ISNA(Y6),0,Y6)+IF(ISNA(Y7),0,Y7))</f>
        <v/>
      </c>
      <c r="AF6" s="20" t="str">
        <f>IF(AND(ISNA(Z6),ISNA(Z7)),"",IF(ISNA(Z6),0,Z6)+IF(ISNA(Z7),0,Z7))</f>
        <v/>
      </c>
    </row>
    <row r="7" spans="2:32" ht="30" customHeight="1" thickBot="1">
      <c r="B7" s="156"/>
      <c r="C7" s="154"/>
      <c r="D7" s="123"/>
      <c r="F7" s="181"/>
      <c r="G7" s="42"/>
      <c r="H7" s="120"/>
      <c r="I7" s="34"/>
      <c r="J7" s="120"/>
      <c r="K7" s="26"/>
      <c r="L7" s="120"/>
      <c r="M7" s="23"/>
      <c r="N7" s="69"/>
      <c r="O7" s="24"/>
      <c r="P7" s="149"/>
      <c r="Q7" s="43"/>
      <c r="R7" s="75"/>
      <c r="U7" s="20">
        <f>VLOOKUP(D1&amp;" "&amp;B6,[1]UITSLAGEN!$N$6:$Q$113,4,FALSE)</f>
        <v>1</v>
      </c>
      <c r="V7" s="20" t="e">
        <f>VLOOKUP(F1&amp;" "&amp;B6,[1]UITSLAGEN!$N$6:$Q$113,4,FALSE)</f>
        <v>#N/A</v>
      </c>
      <c r="W7" s="20" t="e">
        <f>VLOOKUP(H1&amp;" "&amp;B6,[1]UITSLAGEN!$N$6:$Q$113,4,FALSE)</f>
        <v>#N/A</v>
      </c>
      <c r="X7" s="20">
        <f>VLOOKUP(J1&amp;" "&amp;B6,[1]UITSLAGEN!$N$6:$Q$113,4,FALSE)</f>
        <v>3</v>
      </c>
      <c r="Y7" s="20" t="e">
        <f>VLOOKUP(L1&amp;" "&amp;B6,[1]UITSLAGEN!$N$6:$Q$113,4,FALSE)</f>
        <v>#N/A</v>
      </c>
      <c r="Z7" s="20" t="e">
        <f>VLOOKUP(N1&amp;" "&amp;B6,[1]UITSLAGEN!$N$6:$Q$113,4,FALSE)</f>
        <v>#N/A</v>
      </c>
      <c r="AA7" s="20">
        <f>IF(AND(ISNA(U6),ISNA(U7)),0,IF(ISNA(U7),0,-VLOOKUP(D1&amp;" "&amp;B6,[1]UITSLAGEN!$N$6:$S$113,5,FALSE))+IF(ISNA(U6),0,VLOOKUP(B6&amp;" "&amp;D1,[1]UITSLAGEN!$N$6:$S$113,5,FALSE)))</f>
        <v>-2</v>
      </c>
      <c r="AC7" s="20">
        <f>IF(AND(ISNA(W6),ISNA(W7)),0,IF(ISNA(W7),0,-VLOOKUP(H1&amp;" "&amp;B6,[1]UITSLAGEN!$N$6:$S$113,5,FALSE))+IF(ISNA(W6),0,VLOOKUP(B6&amp;" "&amp;H1,[1]UITSLAGEN!$N$6:$S$113,5,FALSE)))</f>
        <v>18</v>
      </c>
      <c r="AD7" s="20">
        <f>IF(AND(ISNA(X6),ISNA(X7)),0,IF(ISNA(X7),0,-VLOOKUP(J1&amp;" "&amp;B6,[1]UITSLAGEN!$N$6:$S$113,5,FALSE))+IF(ISNA(X6),0,VLOOKUP(B6&amp;" "&amp;J1,[1]UITSLAGEN!$N$6:$S$113,5,FALSE)))</f>
        <v>9</v>
      </c>
      <c r="AE7" s="20">
        <f>IF(AND(ISNA(Y6),ISNA(Y7)),0,IF(ISNA(Y7),0,-VLOOKUP(L1&amp;" "&amp;B6,[1]UITSLAGEN!$N$6:$S$113,5,FALSE))+IF(ISNA(Y6),0,VLOOKUP(B6&amp;" "&amp;L1,[1]UITSLAGEN!$N$6:$S$113,5,FALSE)))</f>
        <v>0</v>
      </c>
      <c r="AF7" s="20">
        <f>IF(AND(ISNA(Z6),ISNA(Z7)),0,IF(ISNA(Z7),0,-VLOOKUP(N1&amp;" "&amp;B6,[1]UITSLAGEN!$N$6:$S$113,5,FALSE))+IF(ISNA(Z6),0,VLOOKUP(B6&amp;" "&amp;N1,[1]UITSLAGEN!$N$6:$S$113,5,FALSE)))</f>
        <v>0</v>
      </c>
    </row>
    <row r="8" spans="2:32" ht="30" customHeight="1">
      <c r="B8" s="151" t="s">
        <v>34</v>
      </c>
      <c r="C8" s="153" t="str">
        <f>IF(ISNA(VLOOKUP(B8,[1]teams!$B$1:$C$77,2,FALSE)),"",VLOOKUP(B8,[1]teams!$B$1:$C$77,2,FALSE))</f>
        <v>Heemstede Kanjers</v>
      </c>
      <c r="D8" s="82">
        <f>AA8</f>
        <v>4</v>
      </c>
      <c r="E8" s="3">
        <f>AA9</f>
        <v>12</v>
      </c>
      <c r="F8" s="176">
        <f>AB8</f>
        <v>0</v>
      </c>
      <c r="G8" s="15">
        <f>AB9</f>
        <v>-18</v>
      </c>
      <c r="H8" s="146"/>
      <c r="I8" s="44"/>
      <c r="J8" s="104">
        <f>AD8</f>
        <v>2</v>
      </c>
      <c r="K8" s="1">
        <f>AD9</f>
        <v>3</v>
      </c>
      <c r="L8" s="104" t="str">
        <f>AE8</f>
        <v/>
      </c>
      <c r="M8" s="1">
        <f>AE9</f>
        <v>0</v>
      </c>
      <c r="N8" s="123" t="str">
        <f>AF8</f>
        <v/>
      </c>
      <c r="O8" s="1">
        <f>AF9</f>
        <v>0</v>
      </c>
      <c r="P8" s="148">
        <f>IF(NOT(ISTEXT(D8)),D8) +IF(NOT(ISTEXT(F8)),F8)+IF(NOT(ISTEXT(H8)),H8) +IF(NOT(ISTEXT(J8)),J8)+IF(NOT(ISTEXT(L8)),L8) +IF(NOT(ISTEXT(N8)),N8)</f>
        <v>6</v>
      </c>
      <c r="Q8" s="41">
        <f>IF(AND(E8="",G8="",I8="",K8="",M8="",O8=""),"",E8+G8+I8+K8+M8+O8)</f>
        <v>-3</v>
      </c>
      <c r="R8" s="74">
        <f>IF(T8,"",RANK(S8,S4:S15,0)+T8)</f>
        <v>3</v>
      </c>
      <c r="S8" s="20">
        <f>IF(C8="",-10000,IF(P8="","",-(RANK(P8,P4:P15,0)*1000-Q8)))</f>
        <v>-3003</v>
      </c>
      <c r="T8" s="20" t="b">
        <f>IF(C8="",TRUE)</f>
        <v>0</v>
      </c>
      <c r="U8" s="20">
        <f>VLOOKUP(B8&amp;" "&amp;D1,[1]UITSLAGEN!$N$6:$O$113,2,FALSE)</f>
        <v>4</v>
      </c>
      <c r="V8" s="20" t="e">
        <f>VLOOKUP(B8&amp;" "&amp;F1,[1]UITSLAGEN!$N$6:$O$113,2,FALSE)</f>
        <v>#N/A</v>
      </c>
      <c r="W8" s="20" t="e">
        <f>VLOOKUP(B8&amp;" "&amp;H1,[1]UITSLAGEN!$N$6:$O$113,2,FALSE)</f>
        <v>#N/A</v>
      </c>
      <c r="X8" s="20">
        <f>VLOOKUP(B8&amp;" "&amp;J1,[1]UITSLAGEN!$N$6:$O$113,2,FALSE)</f>
        <v>2</v>
      </c>
      <c r="Y8" s="20" t="e">
        <f>VLOOKUP(B8&amp;" "&amp;L1,[1]UITSLAGEN!$N$6:$O$113,2,FALSE)</f>
        <v>#N/A</v>
      </c>
      <c r="Z8" s="20" t="e">
        <f>VLOOKUP(B8&amp;" "&amp;N1,[1]UITSLAGEN!$N$6:$O$113,2,FALSE)</f>
        <v>#N/A</v>
      </c>
      <c r="AA8" s="20">
        <f>IF(AND(ISNA(U8),ISNA(U9)),"",IF(ISNA(U8),0,U8)+IF(ISNA(U9),0,U9))</f>
        <v>4</v>
      </c>
      <c r="AB8" s="20">
        <f>IF(AND(ISNA(V8),ISNA(V9)),"",IF(ISNA(V8),0,V8)+IF(ISNA(V9),0,V9))</f>
        <v>0</v>
      </c>
      <c r="AD8" s="20">
        <f>IF(AND(ISNA(X8),ISNA(X9)),"",IF(ISNA(X8),0,X8)+IF(ISNA(X9),0,X9))</f>
        <v>2</v>
      </c>
      <c r="AE8" s="20" t="str">
        <f>IF(AND(ISNA(Y8),ISNA(Y9)),"",IF(ISNA(Y8),0,Y8)+IF(ISNA(Y9),0,Y9))</f>
        <v/>
      </c>
      <c r="AF8" s="20" t="str">
        <f>IF(AND(ISNA(Z8),ISNA(Z9)),"",IF(ISNA(Z8),0,Z8)+IF(ISNA(Z9),0,Z9))</f>
        <v/>
      </c>
    </row>
    <row r="9" spans="2:32" ht="30" customHeight="1" thickBot="1">
      <c r="B9" s="156"/>
      <c r="C9" s="157"/>
      <c r="D9" s="117"/>
      <c r="E9" s="23"/>
      <c r="F9" s="171"/>
      <c r="G9" s="26"/>
      <c r="H9" s="150"/>
      <c r="I9" s="42"/>
      <c r="J9" s="120"/>
      <c r="K9" s="34"/>
      <c r="L9" s="120"/>
      <c r="M9" s="23"/>
      <c r="N9" s="69"/>
      <c r="O9" s="24"/>
      <c r="P9" s="149"/>
      <c r="Q9" s="43"/>
      <c r="R9" s="75"/>
      <c r="U9" s="20" t="e">
        <f>VLOOKUP(D1&amp;" "&amp;B8,[1]UITSLAGEN!$N$6:$Q$113,4,FALSE)</f>
        <v>#N/A</v>
      </c>
      <c r="V9" s="20">
        <f>VLOOKUP(F1&amp;" "&amp;B8,[1]UITSLAGEN!$N$6:$Q$113,4,FALSE)</f>
        <v>0</v>
      </c>
      <c r="W9" s="20" t="e">
        <f>VLOOKUP(H1&amp;" "&amp;B8,[1]UITSLAGEN!$N$6:$Q$113,4,FALSE)</f>
        <v>#N/A</v>
      </c>
      <c r="X9" s="20" t="e">
        <f>VLOOKUP(J1&amp;" "&amp;B8,[1]UITSLAGEN!$N$6:$Q$113,4,FALSE)</f>
        <v>#N/A</v>
      </c>
      <c r="Y9" s="20" t="e">
        <f>VLOOKUP(L1&amp;" "&amp;B8,[1]UITSLAGEN!$N$6:$Q$113,4,FALSE)</f>
        <v>#N/A</v>
      </c>
      <c r="Z9" s="20" t="e">
        <f>VLOOKUP(N1&amp;" "&amp;B8,[1]UITSLAGEN!$N$6:$Q$113,4,FALSE)</f>
        <v>#N/A</v>
      </c>
      <c r="AA9" s="20">
        <f>IF(AND(ISNA(U8),ISNA(U9)),0,IF(ISNA(U9),0,-VLOOKUP(D1&amp;" "&amp;B8,[1]UITSLAGEN!$N$6:$S$113,5,FALSE))+IF(ISNA(U8),0,VLOOKUP(B8&amp;" "&amp;D1,[1]UITSLAGEN!$N$6:$S$113,5,FALSE)))</f>
        <v>12</v>
      </c>
      <c r="AB9" s="20">
        <f>IF(AND(ISNA(V8),ISNA(V9)),0,IF(ISNA(V9),0,-VLOOKUP(F1&amp;" "&amp;B8,[1]UITSLAGEN!$N$6:$S$113,5,FALSE))+IF(ISNA(V8),0,VLOOKUP(B8&amp;" "&amp;F1,[1]UITSLAGEN!$N$6:$S$113,5,FALSE)))</f>
        <v>-18</v>
      </c>
      <c r="AD9" s="20">
        <f>IF(AND(ISNA(X8),ISNA(X9)),0,IF(ISNA(X9),0,-VLOOKUP(J1&amp;" "&amp;B8,[1]UITSLAGEN!$N$6:$S$113,5,FALSE))+IF(ISNA(X8),0,VLOOKUP(B8&amp;" "&amp;J1,[1]UITSLAGEN!$N$6:$S$113,5,FALSE)))</f>
        <v>3</v>
      </c>
      <c r="AE9" s="20">
        <f>IF(AND(ISNA(Y8),ISNA(Y9)),0,IF(ISNA(Y9),0,-VLOOKUP(L1&amp;" "&amp;B8,[1]UITSLAGEN!$N$6:$S$113,5,FALSE))+IF(ISNA(Y8),0,VLOOKUP(B8&amp;" "&amp;L1,[1]UITSLAGEN!$N$6:$S$113,5,FALSE)))</f>
        <v>0</v>
      </c>
      <c r="AF9" s="20">
        <f>IF(AND(ISNA(Z8),ISNA(Z9)),0,IF(ISNA(Z9),0,-VLOOKUP(N1&amp;" "&amp;B8,[1]UITSLAGEN!$N$6:$S$113,5,FALSE))+IF(ISNA(Z8),0,VLOOKUP(B8&amp;" "&amp;N1,[1]UITSLAGEN!$N$6:$S$113,5,FALSE)))</f>
        <v>0</v>
      </c>
    </row>
    <row r="10" spans="2:32" ht="30" customHeight="1">
      <c r="B10" s="151" t="s">
        <v>35</v>
      </c>
      <c r="C10" s="153" t="str">
        <f>IF(ISNA(VLOOKUP(B10,[1]teams!$B$1:$C$77,2,FALSE)),"",VLOOKUP(B10,[1]teams!$B$1:$C$77,2,FALSE))</f>
        <v>VCH Serve</v>
      </c>
      <c r="D10" s="176">
        <f>AA10</f>
        <v>0</v>
      </c>
      <c r="E10" s="16">
        <f>AA11</f>
        <v>-11</v>
      </c>
      <c r="F10" s="172">
        <f>AB10</f>
        <v>1</v>
      </c>
      <c r="G10" s="15">
        <f>AB11</f>
        <v>-9</v>
      </c>
      <c r="H10" s="104">
        <f>AC10</f>
        <v>2</v>
      </c>
      <c r="I10" s="1">
        <f>AC11</f>
        <v>-3</v>
      </c>
      <c r="J10" s="146"/>
      <c r="K10" s="44"/>
      <c r="L10" s="104" t="str">
        <f>AE10</f>
        <v/>
      </c>
      <c r="M10" s="1">
        <f>AE11</f>
        <v>0</v>
      </c>
      <c r="N10" s="123" t="str">
        <f>AF10</f>
        <v/>
      </c>
      <c r="O10" s="1">
        <f>AF11</f>
        <v>0</v>
      </c>
      <c r="P10" s="148">
        <f>IF(NOT(ISTEXT(D10)),D10) +IF(NOT(ISTEXT(F10)),F10)+IF(NOT(ISTEXT(H10)),H10) +IF(NOT(ISTEXT(J10)),J10)+IF(NOT(ISTEXT(L10)),L10) +IF(NOT(ISTEXT(N10)),N10)</f>
        <v>3</v>
      </c>
      <c r="Q10" s="41">
        <f>IF(AND(E10="",G10="",I10="",K10="",M10="",O10=""),"",E10+G10+I10+K10+M10+O10)</f>
        <v>-23</v>
      </c>
      <c r="R10" s="74">
        <f>IF(T10,"",RANK(S10,S4:S15,0)+T10)</f>
        <v>4</v>
      </c>
      <c r="S10" s="20">
        <f>IF(C10="",-10000,IF(P10="","",-(RANK(P10,P4:P15,0)*1000-Q10)))</f>
        <v>-4023</v>
      </c>
      <c r="T10" s="20" t="b">
        <f>IF(C10="",TRUE)</f>
        <v>0</v>
      </c>
      <c r="U10" s="20" t="e">
        <f>VLOOKUP(B10&amp;" "&amp;D1,[1]UITSLAGEN!$N$6:$O$113,2,FALSE)</f>
        <v>#N/A</v>
      </c>
      <c r="V10" s="20">
        <f>VLOOKUP(B10&amp;" "&amp;F1,[1]UITSLAGEN!$N$6:$O$113,2,FALSE)</f>
        <v>1</v>
      </c>
      <c r="W10" s="20" t="e">
        <f>VLOOKUP(B10&amp;" "&amp;H1,[1]UITSLAGEN!$N$6:$O$113,2,FALSE)</f>
        <v>#N/A</v>
      </c>
      <c r="X10" s="20" t="e">
        <f>VLOOKUP(B10&amp;" "&amp;J1,[1]UITSLAGEN!$N$6:$O$113,2,FALSE)</f>
        <v>#N/A</v>
      </c>
      <c r="Y10" s="20" t="e">
        <f>VLOOKUP(B10&amp;" "&amp;L1,[1]UITSLAGEN!$N$6:$O$113,2,FALSE)</f>
        <v>#N/A</v>
      </c>
      <c r="Z10" s="20" t="e">
        <f>VLOOKUP(B10&amp;" "&amp;N1,[1]UITSLAGEN!$N$6:$O$113,2,FALSE)</f>
        <v>#N/A</v>
      </c>
      <c r="AA10" s="20">
        <f>IF(AND(ISNA(U10),ISNA(U11)),"",IF(ISNA(U10),0,U10)+IF(ISNA(U11),0,U11))</f>
        <v>0</v>
      </c>
      <c r="AB10" s="20">
        <f>IF(AND(ISNA(V10),ISNA(V11)),"",IF(ISNA(V10),0,V10)+IF(ISNA(V11),0,V11))</f>
        <v>1</v>
      </c>
      <c r="AC10" s="20">
        <f>IF(AND(ISNA(W10),ISNA(W11)),"",IF(ISNA(W10),0,W10)+IF(ISNA(W11),0,W11))</f>
        <v>2</v>
      </c>
      <c r="AE10" s="20" t="str">
        <f>IF(AND(ISNA(Y10),ISNA(Y11)),"",IF(ISNA(Y10),0,Y10)+IF(ISNA(Y11),0,Y11))</f>
        <v/>
      </c>
      <c r="AF10" s="20" t="str">
        <f>IF(AND(ISNA(Z10),ISNA(Z11)),"",IF(ISNA(Z10),0,Z10)+IF(ISNA(Z11),0,Z11))</f>
        <v/>
      </c>
    </row>
    <row r="11" spans="2:32" ht="30" customHeight="1" thickBot="1">
      <c r="B11" s="156"/>
      <c r="C11" s="157"/>
      <c r="D11" s="178"/>
      <c r="E11" s="26"/>
      <c r="F11" s="189"/>
      <c r="G11" s="23"/>
      <c r="H11" s="120"/>
      <c r="I11" s="26"/>
      <c r="J11" s="150"/>
      <c r="K11" s="42"/>
      <c r="L11" s="120"/>
      <c r="M11" s="34"/>
      <c r="N11" s="69"/>
      <c r="O11" s="24"/>
      <c r="P11" s="149"/>
      <c r="Q11" s="43"/>
      <c r="R11" s="75"/>
      <c r="U11" s="20">
        <f>VLOOKUP(D1&amp;" "&amp;B10,[1]UITSLAGEN!$N$6:$Q$113,4,FALSE)</f>
        <v>0</v>
      </c>
      <c r="V11" s="20" t="e">
        <f>VLOOKUP(F1&amp;" "&amp;B10,[1]UITSLAGEN!$N$6:$Q$113,4,FALSE)</f>
        <v>#N/A</v>
      </c>
      <c r="W11" s="20">
        <f>VLOOKUP(H1&amp;" "&amp;B10,[1]UITSLAGEN!$N$6:$Q$113,4,FALSE)</f>
        <v>2</v>
      </c>
      <c r="X11" s="20" t="e">
        <f>VLOOKUP(J1&amp;" "&amp;B10,[1]UITSLAGEN!$N$6:$Q$113,4,FALSE)</f>
        <v>#N/A</v>
      </c>
      <c r="Y11" s="20" t="e">
        <f>VLOOKUP(L1&amp;" "&amp;B10,[1]UITSLAGEN!$N$6:$Q$113,4,FALSE)</f>
        <v>#N/A</v>
      </c>
      <c r="Z11" s="20" t="e">
        <f>VLOOKUP(N1&amp;" "&amp;B10,[1]UITSLAGEN!$N$6:$Q$113,4,FALSE)</f>
        <v>#N/A</v>
      </c>
      <c r="AA11" s="20">
        <f>IF(AND(ISNA(U10),ISNA(U11)),0,IF(ISNA(U11),0,-VLOOKUP(D1&amp;" "&amp;B10,[1]UITSLAGEN!$N$6:$S$113,5,FALSE))+IF(ISNA(U10),0,VLOOKUP(B10&amp;" "&amp;D1,[1]UITSLAGEN!$N$6:$S$113,5,FALSE)))</f>
        <v>-11</v>
      </c>
      <c r="AB11" s="20">
        <f>IF(AND(ISNA(V10),ISNA(V11)),0,IF(ISNA(V11),0,-VLOOKUP(F1&amp;" "&amp;B10,[1]UITSLAGEN!$N$6:$S$113,5,FALSE))+IF(ISNA(V10),0,VLOOKUP(B10&amp;" "&amp;F1,[1]UITSLAGEN!$N$6:$S$113,5,FALSE)))</f>
        <v>-9</v>
      </c>
      <c r="AC11" s="20">
        <f>IF(AND(ISNA(W10),ISNA(W11)),0,IF(ISNA(W11),0,-VLOOKUP(H1&amp;" "&amp;B10,[1]UITSLAGEN!$N$6:$S$113,5,FALSE))+IF(ISNA(W10),0,VLOOKUP(B10&amp;" "&amp;H1,[1]UITSLAGEN!$N$6:$S$113,5,FALSE)))</f>
        <v>-3</v>
      </c>
      <c r="AE11" s="20">
        <f>IF(AND(ISNA(Y10),ISNA(Y11)),0,IF(ISNA(Y11),0,-VLOOKUP(L1&amp;" "&amp;B10,[1]UITSLAGEN!$N$6:$S$113,5,FALSE))+IF(ISNA(Y10),0,VLOOKUP(B10&amp;" "&amp;L1,[1]UITSLAGEN!$N$6:$S$113,5,FALSE)))</f>
        <v>0</v>
      </c>
      <c r="AF11" s="20">
        <f>IF(AND(ISNA(Z10),ISNA(Z11)),0,IF(ISNA(Z11),0,-VLOOKUP(N1&amp;" "&amp;B10,[1]UITSLAGEN!$N$6:$S$113,5,FALSE))+IF(ISNA(Z10),0,VLOOKUP(B10&amp;" "&amp;N1,[1]UITSLAGEN!$N$6:$S$113,5,FALSE)))</f>
        <v>0</v>
      </c>
    </row>
    <row r="12" spans="2:32" ht="30" customHeight="1">
      <c r="B12" s="151" t="s">
        <v>36</v>
      </c>
      <c r="C12" s="153" t="str">
        <f>IF(ISNA(VLOOKUP(B12,[1]teams!$B$1:$C$77,2,FALSE)),"",VLOOKUP(B12,[1]teams!$B$1:$C$77,2,FALSE))</f>
        <v/>
      </c>
      <c r="D12" s="176" t="str">
        <f>AA12</f>
        <v/>
      </c>
      <c r="E12" s="16">
        <f>AA13</f>
        <v>0</v>
      </c>
      <c r="F12" s="172" t="str">
        <f>AB12</f>
        <v/>
      </c>
      <c r="G12" s="15">
        <f>AB13</f>
        <v>0</v>
      </c>
      <c r="H12" s="104" t="str">
        <f>AC12</f>
        <v/>
      </c>
      <c r="I12" s="1">
        <f>AC13</f>
        <v>0</v>
      </c>
      <c r="J12" s="104" t="str">
        <f>AD12</f>
        <v/>
      </c>
      <c r="K12" s="1">
        <f>AD13</f>
        <v>0</v>
      </c>
      <c r="L12" s="146"/>
      <c r="M12" s="44"/>
      <c r="N12" s="123" t="str">
        <f>AF12</f>
        <v/>
      </c>
      <c r="O12" s="1">
        <f>AF13</f>
        <v>0</v>
      </c>
      <c r="P12" s="148">
        <f>IF(NOT(ISTEXT(D12)),D12) +IF(NOT(ISTEXT(F12)),F12)+IF(NOT(ISTEXT(H12)),H12) +IF(NOT(ISTEXT(J12)),J12)+IF(NOT(ISTEXT(L12)),L12) +IF(NOT(ISTEXT(N12)),N12)</f>
        <v>0</v>
      </c>
      <c r="Q12" s="41">
        <f>IF(AND(E12="",G12="",I12="",K12="",M12="",O12=""),"",E12+G12+I12+K12+M12+O12)</f>
        <v>0</v>
      </c>
      <c r="R12" s="74" t="str">
        <f>IF(T12,"",RANK(S12,S4:S15,0)+T12)</f>
        <v/>
      </c>
      <c r="S12" s="20">
        <f>IF(C12="",-10000,IF(P12="","",-(RANK(P12,P4:P15,0)*1000-Q12)))</f>
        <v>-10000</v>
      </c>
      <c r="T12" s="20" t="b">
        <f>IF(C12="",TRUE)</f>
        <v>1</v>
      </c>
      <c r="U12" s="20" t="e">
        <f>VLOOKUP(B12&amp;" "&amp;D1,[1]UITSLAGEN!$N$6:$O$113,2,FALSE)</f>
        <v>#N/A</v>
      </c>
      <c r="V12" s="20" t="e">
        <f>VLOOKUP(B12&amp;" "&amp;F1,[1]UITSLAGEN!$N$6:$O$113,2,FALSE)</f>
        <v>#N/A</v>
      </c>
      <c r="W12" s="20" t="e">
        <f>VLOOKUP(B12&amp;" "&amp;H1,[1]UITSLAGEN!$N$6:$O$113,2,FALSE)</f>
        <v>#N/A</v>
      </c>
      <c r="X12" s="20" t="e">
        <f>VLOOKUP(B12&amp;" "&amp;J1,[1]UITSLAGEN!$N$6:$O$113,2,FALSE)</f>
        <v>#N/A</v>
      </c>
      <c r="Y12" s="20" t="e">
        <f>VLOOKUP(B12&amp;" "&amp;L1,[1]UITSLAGEN!$N$6:$O$113,2,FALSE)</f>
        <v>#N/A</v>
      </c>
      <c r="Z12" s="20" t="e">
        <f>VLOOKUP(B12&amp;" "&amp;N1,[1]UITSLAGEN!$N$6:$O$113,2,FALSE)</f>
        <v>#N/A</v>
      </c>
      <c r="AA12" s="20" t="str">
        <f>IF(AND(ISNA(U12),ISNA(U13)),"",IF(ISNA(U12),0,U12)+IF(ISNA(U13),0,U13))</f>
        <v/>
      </c>
      <c r="AB12" s="20" t="str">
        <f>IF(AND(ISNA(V12),ISNA(V13)),"",IF(ISNA(V12),0,V12)+IF(ISNA(V13),0,V13))</f>
        <v/>
      </c>
      <c r="AC12" s="20" t="str">
        <f>IF(AND(ISNA(W12),ISNA(W13)),"",IF(ISNA(W12),0,W12)+IF(ISNA(W13),0,W13))</f>
        <v/>
      </c>
      <c r="AD12" s="20" t="str">
        <f>IF(AND(ISNA(X12),ISNA(X13)),"",IF(ISNA(X12),0,X12)+IF(ISNA(X13),0,X13))</f>
        <v/>
      </c>
      <c r="AF12" s="20" t="str">
        <f>IF(AND(ISNA(Z12),ISNA(Z13)),"",IF(ISNA(Z12),0,Z12)+IF(ISNA(Z13),0,Z13))</f>
        <v/>
      </c>
    </row>
    <row r="13" spans="2:32" ht="30" customHeight="1" thickBot="1">
      <c r="B13" s="156"/>
      <c r="C13" s="157"/>
      <c r="D13" s="178"/>
      <c r="E13" s="26"/>
      <c r="F13" s="189"/>
      <c r="G13" s="23"/>
      <c r="H13" s="120"/>
      <c r="I13" s="23"/>
      <c r="J13" s="120"/>
      <c r="K13" s="26"/>
      <c r="L13" s="150"/>
      <c r="M13" s="42"/>
      <c r="N13" s="69"/>
      <c r="O13" s="45"/>
      <c r="P13" s="149"/>
      <c r="Q13" s="43"/>
      <c r="R13" s="75"/>
      <c r="U13" s="20" t="e">
        <f>VLOOKUP(D1&amp;" "&amp;B12,[1]UITSLAGEN!$N$6:$Q$113,4,FALSE)</f>
        <v>#N/A</v>
      </c>
      <c r="V13" s="20" t="e">
        <f>VLOOKUP(F1&amp;" "&amp;B12,[1]UITSLAGEN!$N$6:$Q$113,4,FALSE)</f>
        <v>#N/A</v>
      </c>
      <c r="W13" s="20" t="e">
        <f>VLOOKUP(H1&amp;" "&amp;B12,[1]UITSLAGEN!$N$6:$Q$113,4,FALSE)</f>
        <v>#N/A</v>
      </c>
      <c r="X13" s="20" t="e">
        <f>VLOOKUP(J1&amp;" "&amp;B12,[1]UITSLAGEN!$N$6:$Q$113,4,FALSE)</f>
        <v>#N/A</v>
      </c>
      <c r="Y13" s="20" t="e">
        <f>VLOOKUP(L1&amp;" "&amp;B12,[1]UITSLAGEN!$N$6:$Q$113,4,FALSE)</f>
        <v>#N/A</v>
      </c>
      <c r="Z13" s="20" t="e">
        <f>VLOOKUP(N1&amp;" "&amp;B12,[1]UITSLAGEN!$N$6:$Q$113,4,FALSE)</f>
        <v>#N/A</v>
      </c>
      <c r="AA13" s="20">
        <f>IF(AND(ISNA(U12),ISNA(U13)),0,IF(ISNA(U13),0,-VLOOKUP(D1&amp;" "&amp;B12,[1]UITSLAGEN!$N$6:$S$113,5,FALSE))+IF(ISNA(U12),0,VLOOKUP(B12&amp;" "&amp;D1,[1]UITSLAGEN!$N$6:$S$113,5,FALSE)))</f>
        <v>0</v>
      </c>
      <c r="AB13" s="20">
        <f>IF(AND(ISNA(V12),ISNA(V13)),0,IF(ISNA(V13),0,-VLOOKUP(F1&amp;" "&amp;B12,[1]UITSLAGEN!$N$6:$S$113,5,FALSE))+IF(ISNA(V12),0,VLOOKUP(B12&amp;" "&amp;F1,[1]UITSLAGEN!$N$6:$S$113,5,FALSE)))</f>
        <v>0</v>
      </c>
      <c r="AC13" s="20">
        <f>IF(AND(ISNA(W12),ISNA(W13)),0,IF(ISNA(W13),0,-VLOOKUP(H1&amp;" "&amp;B12,[1]UITSLAGEN!$N$6:$S$113,5,FALSE))+IF(ISNA(W12),0,VLOOKUP(B12&amp;" "&amp;H1,[1]UITSLAGEN!$N$6:$S$113,5,FALSE)))</f>
        <v>0</v>
      </c>
      <c r="AD13" s="20">
        <f>IF(AND(ISNA(X12),ISNA(X13)),0,IF(ISNA(X13),0,-VLOOKUP(J1&amp;" "&amp;B12,[1]UITSLAGEN!$N$6:$S$113,5,FALSE))+IF(ISNA(X12),0,VLOOKUP(B12&amp;" "&amp;J1,[1]UITSLAGEN!$N$6:$S$113,5,FALSE)))</f>
        <v>0</v>
      </c>
      <c r="AF13" s="20">
        <f>IF(AND(ISNA(Z12),ISNA(Z13)),0,IF(ISNA(Z13),0,-VLOOKUP(N1&amp;" "&amp;B12,[1]UITSLAGEN!$N$6:$S$113,5,FALSE))+IF(ISNA(Z12),0,VLOOKUP(B12&amp;" "&amp;N1,[1]UITSLAGEN!$N$6:$S$113,5,FALSE)))</f>
        <v>0</v>
      </c>
    </row>
    <row r="14" spans="2:32" ht="30" customHeight="1">
      <c r="B14" s="185" t="s">
        <v>37</v>
      </c>
      <c r="C14" s="153" t="str">
        <f>IF(ISNA(VLOOKUP(B14,[1]teams!$B$1:$C$77,2,FALSE)),"",VLOOKUP(B14,[1]teams!$B$1:$C$77,2,FALSE))</f>
        <v/>
      </c>
      <c r="D14" s="176" t="str">
        <f>AA14</f>
        <v/>
      </c>
      <c r="E14" s="16">
        <f>AA15</f>
        <v>0</v>
      </c>
      <c r="F14" s="172" t="str">
        <f>AB14</f>
        <v/>
      </c>
      <c r="G14" s="15">
        <f>AB15</f>
        <v>0</v>
      </c>
      <c r="H14" s="104" t="str">
        <f>AC14</f>
        <v/>
      </c>
      <c r="I14" s="1">
        <f>AC15</f>
        <v>0</v>
      </c>
      <c r="J14" s="104" t="str">
        <f>AD14</f>
        <v/>
      </c>
      <c r="K14" s="1">
        <f>AD15</f>
        <v>0</v>
      </c>
      <c r="L14" s="104" t="str">
        <f>AE14</f>
        <v/>
      </c>
      <c r="M14" s="1">
        <f>AE15</f>
        <v>0</v>
      </c>
      <c r="N14" s="146"/>
      <c r="O14" s="46"/>
      <c r="P14" s="148">
        <f>IF(NOT(ISTEXT(D14)),D14) +IF(NOT(ISTEXT(F14)),F14)+IF(NOT(ISTEXT(H14)),H14) +IF(NOT(ISTEXT(J14)),J14)+IF(NOT(ISTEXT(L14)),L14) +IF(NOT(ISTEXT(N14)),N14)</f>
        <v>0</v>
      </c>
      <c r="Q14" s="41">
        <f>IF(AND(E14="",G14="",I14="",K14="",M14="",O14=""),"",E14+G14+I14+K14+M14+O14)</f>
        <v>0</v>
      </c>
      <c r="R14" s="74" t="str">
        <f>IF(T14,"",RANK(S14,S4:S15,0)+T14)</f>
        <v/>
      </c>
      <c r="S14" s="20">
        <f>IF(C14="",-10000,IF(P14="","",-(RANK(P14,P4:P15,0)*1000-Q14)))</f>
        <v>-10000</v>
      </c>
      <c r="T14" s="20" t="b">
        <f>IF(C14="",TRUE)</f>
        <v>1</v>
      </c>
      <c r="U14" s="20" t="e">
        <f>VLOOKUP(B14&amp;" "&amp;D1,[1]UITSLAGEN!$N$6:$O$113,2,FALSE)</f>
        <v>#N/A</v>
      </c>
      <c r="V14" s="20" t="e">
        <f>VLOOKUP(B14&amp;" "&amp;F1,[1]UITSLAGEN!$N$6:$O$113,2,FALSE)</f>
        <v>#N/A</v>
      </c>
      <c r="W14" s="20" t="e">
        <f>VLOOKUP(B14&amp;" "&amp;H1,[1]UITSLAGEN!$N$6:$O$113,2,FALSE)</f>
        <v>#N/A</v>
      </c>
      <c r="X14" s="20" t="e">
        <f>VLOOKUP(B14&amp;" "&amp;J1,[1]UITSLAGEN!$N$6:$O$113,2,FALSE)</f>
        <v>#N/A</v>
      </c>
      <c r="Y14" s="20" t="e">
        <f>VLOOKUP(B14&amp;" "&amp;L1,[1]UITSLAGEN!$N$6:$O$113,2,FALSE)</f>
        <v>#N/A</v>
      </c>
      <c r="Z14" s="20" t="e">
        <f>VLOOKUP(B14&amp;" "&amp;N1,[1]UITSLAGEN!$N$6:$O$113,2,FALSE)</f>
        <v>#N/A</v>
      </c>
      <c r="AA14" s="20" t="str">
        <f>IF(AND(ISNA(U14),ISNA(U15)),"",IF(ISNA(U14),0,U14)+IF(ISNA(U15),0,U15))</f>
        <v/>
      </c>
      <c r="AB14" s="20" t="str">
        <f>IF(AND(ISNA(V14),ISNA(V15)),"",IF(ISNA(V14),0,V14)+IF(ISNA(V15),0,V15))</f>
        <v/>
      </c>
      <c r="AC14" s="20" t="str">
        <f>IF(AND(ISNA(W14),ISNA(W15)),"",IF(ISNA(W14),0,W14)+IF(ISNA(W15),0,W15))</f>
        <v/>
      </c>
      <c r="AD14" s="20" t="str">
        <f>IF(AND(ISNA(X14),ISNA(X15)),"",IF(ISNA(X14),0,X14)+IF(ISNA(X15),0,X15))</f>
        <v/>
      </c>
      <c r="AE14" s="20" t="str">
        <f>IF(AND(ISNA(Y14),ISNA(Y15)),"",IF(ISNA(Y14),0,Y14)+IF(ISNA(Y15),0,Y15))</f>
        <v/>
      </c>
    </row>
    <row r="15" spans="2:32" ht="30" customHeight="1" thickBot="1">
      <c r="B15" s="186"/>
      <c r="C15" s="154"/>
      <c r="D15" s="187"/>
      <c r="E15" s="29"/>
      <c r="F15" s="188"/>
      <c r="G15" s="30"/>
      <c r="H15" s="105"/>
      <c r="I15" s="30"/>
      <c r="J15" s="105"/>
      <c r="K15" s="30"/>
      <c r="L15" s="105"/>
      <c r="M15" s="29"/>
      <c r="N15" s="147"/>
      <c r="O15" s="47"/>
      <c r="P15" s="149"/>
      <c r="Q15" s="43"/>
      <c r="R15" s="75"/>
      <c r="U15" s="20" t="e">
        <f>VLOOKUP(D1&amp;" "&amp;B14,[1]UITSLAGEN!$N$6:$Q$113,4,FALSE)</f>
        <v>#N/A</v>
      </c>
      <c r="V15" s="20" t="e">
        <f>VLOOKUP(F1&amp;" "&amp;B14,[1]UITSLAGEN!$N$6:$Q$113,4,FALSE)</f>
        <v>#N/A</v>
      </c>
      <c r="W15" s="20" t="e">
        <f>VLOOKUP(H1&amp;" "&amp;B14,[1]UITSLAGEN!$N$6:$Q$113,4,FALSE)</f>
        <v>#N/A</v>
      </c>
      <c r="X15" s="20" t="e">
        <f>VLOOKUP(J1&amp;" "&amp;B14,[1]UITSLAGEN!$N$6:$Q$113,4,FALSE)</f>
        <v>#N/A</v>
      </c>
      <c r="Y15" s="20" t="e">
        <f>VLOOKUP(L1&amp;" "&amp;B14,[1]UITSLAGEN!$N$6:$Q$113,4,FALSE)</f>
        <v>#N/A</v>
      </c>
      <c r="Z15" s="20" t="e">
        <f>VLOOKUP(N1&amp;" "&amp;B14,[1]UITSLAGEN!$N$6:$Q$113,4,FALSE)</f>
        <v>#N/A</v>
      </c>
      <c r="AA15" s="20">
        <f>IF(AND(ISNA(U14),ISNA(U15)),0,IF(ISNA(U15),0,-VLOOKUP(D1&amp;" "&amp;B14,[1]UITSLAGEN!$N$6:$S$113,5,FALSE))+IF(ISNA(U14),0,VLOOKUP(B14&amp;" "&amp;D1,[1]UITSLAGEN!$N$6:$S$113,5,FALSE)))</f>
        <v>0</v>
      </c>
      <c r="AB15" s="20">
        <f>IF(AND(ISNA(V14),ISNA(V15)),0,IF(ISNA(V15),0,-VLOOKUP(F1&amp;" "&amp;B14,[1]UITSLAGEN!$N$6:$S$113,5,FALSE))+IF(ISNA(V14),0,VLOOKUP(B14&amp;" "&amp;F1,[1]UITSLAGEN!$N$6:$S$113,5,FALSE)))</f>
        <v>0</v>
      </c>
      <c r="AC15" s="20">
        <f>IF(AND(ISNA(W14),ISNA(W15)),0,IF(ISNA(W15),0,-VLOOKUP(H1&amp;" "&amp;B14,[1]UITSLAGEN!$N$6:$S$113,5,FALSE))+IF(ISNA(W14),0,VLOOKUP(B14&amp;" "&amp;H1,[1]UITSLAGEN!$N$6:$S$113,5,FALSE)))</f>
        <v>0</v>
      </c>
      <c r="AD15" s="20">
        <f>IF(AND(ISNA(X14),ISNA(X15)),0,IF(ISNA(X15),0,-VLOOKUP(J1&amp;" "&amp;B14,[1]UITSLAGEN!$N$6:$S$113,5,FALSE))+IF(ISNA(X14),0,VLOOKUP(B14&amp;" "&amp;J1,[1]UITSLAGEN!$N$6:$S$113,5,FALSE)))</f>
        <v>0</v>
      </c>
      <c r="AE15" s="20">
        <f>IF(AND(ISNA(Y14),ISNA(Y15)),0,IF(ISNA(Y15),0,-VLOOKUP(L1&amp;" "&amp;B14,[1]UITSLAGEN!$N$6:$S$113,5,FALSE))+IF(ISNA(Y14),0,VLOOKUP(B14&amp;" "&amp;L1,[1]UITSLAGEN!$N$6:$S$113,5,FALSE)))</f>
        <v>0</v>
      </c>
    </row>
    <row r="16" spans="2:32" ht="22.15" customHeight="1" thickBot="1">
      <c r="D16" s="20" t="str">
        <f>B19</f>
        <v>4-B1</v>
      </c>
      <c r="F16" s="20" t="str">
        <f>B21</f>
        <v>4-B2</v>
      </c>
      <c r="H16" s="20" t="str">
        <f>B23</f>
        <v>4-B3</v>
      </c>
      <c r="J16" s="20" t="str">
        <f>B25</f>
        <v>4-B4</v>
      </c>
      <c r="L16" s="20" t="str">
        <f>B27</f>
        <v>4-B5</v>
      </c>
      <c r="N16" s="20" t="str">
        <f>B29</f>
        <v>4-B6</v>
      </c>
    </row>
    <row r="17" spans="2:32" ht="30" customHeight="1">
      <c r="B17" s="151" t="s">
        <v>31</v>
      </c>
      <c r="C17" s="168" t="s">
        <v>10</v>
      </c>
      <c r="D17" s="158" t="str">
        <f>+C19</f>
        <v>AMVJ/Mart. Orka's</v>
      </c>
      <c r="E17" s="159"/>
      <c r="F17" s="158" t="str">
        <f>+C21</f>
        <v>SAS Smash</v>
      </c>
      <c r="G17" s="159"/>
      <c r="H17" s="158" t="str">
        <f>+C23</f>
        <v>VCH Dive</v>
      </c>
      <c r="I17" s="159"/>
      <c r="J17" s="158" t="str">
        <f>+C25</f>
        <v>Oradi</v>
      </c>
      <c r="K17" s="159"/>
      <c r="L17" s="158" t="str">
        <f>+C27</f>
        <v/>
      </c>
      <c r="M17" s="159"/>
      <c r="N17" s="158" t="str">
        <f>+C29</f>
        <v/>
      </c>
      <c r="O17" s="159"/>
      <c r="P17" s="162" t="s">
        <v>2</v>
      </c>
      <c r="Q17" s="163"/>
      <c r="R17" s="166" t="s">
        <v>3</v>
      </c>
    </row>
    <row r="18" spans="2:32" ht="30" customHeight="1" thickBot="1">
      <c r="B18" s="156"/>
      <c r="C18" s="169"/>
      <c r="D18" s="160"/>
      <c r="E18" s="161"/>
      <c r="F18" s="160"/>
      <c r="G18" s="161"/>
      <c r="H18" s="160"/>
      <c r="I18" s="161"/>
      <c r="J18" s="160"/>
      <c r="K18" s="161"/>
      <c r="L18" s="160"/>
      <c r="M18" s="161"/>
      <c r="N18" s="160"/>
      <c r="O18" s="161"/>
      <c r="P18" s="164"/>
      <c r="Q18" s="165"/>
      <c r="R18" s="167"/>
    </row>
    <row r="19" spans="2:32" ht="30" customHeight="1">
      <c r="B19" s="151" t="s">
        <v>38</v>
      </c>
      <c r="C19" s="168" t="str">
        <f>IF(ISNA(VLOOKUP(B19,[1]teams!$B$1:$C$77,2,FALSE)),"",VLOOKUP(B19,[1]teams!$B$1:$C$77,2,FALSE))</f>
        <v>AMVJ/Mart. Orka's</v>
      </c>
      <c r="D19" s="148"/>
      <c r="E19" s="40"/>
      <c r="F19" s="123">
        <f>AB19</f>
        <v>4</v>
      </c>
      <c r="G19" s="1">
        <f>AB20</f>
        <v>22</v>
      </c>
      <c r="H19" s="104">
        <f>AC19</f>
        <v>2</v>
      </c>
      <c r="I19" s="1">
        <f>AC20</f>
        <v>-9</v>
      </c>
      <c r="J19" s="104">
        <f>AD19</f>
        <v>2</v>
      </c>
      <c r="K19" s="1">
        <f>AD20</f>
        <v>-4</v>
      </c>
      <c r="L19" s="104" t="str">
        <f>AE19</f>
        <v/>
      </c>
      <c r="M19" s="1">
        <f>AE20</f>
        <v>0</v>
      </c>
      <c r="N19" s="123" t="str">
        <f>AF19</f>
        <v/>
      </c>
      <c r="O19" s="1">
        <f>AF20</f>
        <v>0</v>
      </c>
      <c r="P19" s="148">
        <f>IF(NOT(ISTEXT(D19)),D19) +IF(NOT(ISTEXT(F19)),F19)+IF(NOT(ISTEXT(H19)),H19) +IF(NOT(ISTEXT(J19)),J19)+IF(NOT(ISTEXT(L19)),L19) +IF(NOT(ISTEXT(N19)),N19)</f>
        <v>8</v>
      </c>
      <c r="Q19" s="41">
        <f>IF(AND(E19="",G19="",I19="",K19="",M19="",O19=""),"",E19+G19+I19+K19+M19+O19)</f>
        <v>9</v>
      </c>
      <c r="R19" s="74">
        <f>IF(T19,"",RANK(S19,S19:S30,0)+T19)</f>
        <v>1</v>
      </c>
      <c r="S19" s="20">
        <f>IF(C19="",-10000,IF(P19="","",-(RANK(P19,P19:P30,0)*1000-Q19)))</f>
        <v>-991</v>
      </c>
      <c r="T19" s="20" t="b">
        <f>IF(C19="",TRUE)</f>
        <v>0</v>
      </c>
      <c r="U19" s="20" t="e">
        <f>VLOOKUP(B19&amp;" "&amp;D16,[1]UITSLAGEN!$N$6:$O$113,2,FALSE)</f>
        <v>#N/A</v>
      </c>
      <c r="V19" s="20">
        <f>VLOOKUP(B19&amp;" "&amp;F16,[1]UITSLAGEN!$N$6:$O$113,2,FALSE)</f>
        <v>4</v>
      </c>
      <c r="W19" s="20" t="e">
        <f>VLOOKUP(B19&amp;" "&amp;H16,[1]UITSLAGEN!$N$6:$O$113,2,FALSE)</f>
        <v>#N/A</v>
      </c>
      <c r="X19" s="20">
        <f>VLOOKUP(B19&amp;" "&amp;J16,[1]UITSLAGEN!$N$6:$O$113,2,FALSE)</f>
        <v>2</v>
      </c>
      <c r="Y19" s="20" t="e">
        <f>VLOOKUP(B19&amp;" "&amp;L16,[1]UITSLAGEN!$N$6:$O$113,2,FALSE)</f>
        <v>#N/A</v>
      </c>
      <c r="Z19" s="20" t="e">
        <f>VLOOKUP(B19&amp;" "&amp;N16,[1]UITSLAGEN!$N$6:$O$113,2,FALSE)</f>
        <v>#N/A</v>
      </c>
      <c r="AA19" s="20" t="str">
        <f t="shared" ref="AA19:AF19" si="1">IF(AND(ISNA(U19),ISNA(U20)),"",IF(ISNA(U19),0,U19)+IF(ISNA(U20),0,U20))</f>
        <v/>
      </c>
      <c r="AB19" s="20">
        <f t="shared" si="1"/>
        <v>4</v>
      </c>
      <c r="AC19" s="20">
        <f t="shared" si="1"/>
        <v>2</v>
      </c>
      <c r="AD19" s="20">
        <f t="shared" si="1"/>
        <v>2</v>
      </c>
      <c r="AE19" s="20" t="str">
        <f t="shared" si="1"/>
        <v/>
      </c>
      <c r="AF19" s="20" t="str">
        <f t="shared" si="1"/>
        <v/>
      </c>
    </row>
    <row r="20" spans="2:32" ht="30" customHeight="1" thickBot="1">
      <c r="B20" s="156"/>
      <c r="C20" s="169"/>
      <c r="D20" s="170"/>
      <c r="E20" s="42"/>
      <c r="F20" s="123"/>
      <c r="G20" s="34"/>
      <c r="H20" s="120"/>
      <c r="I20" s="23"/>
      <c r="J20" s="120"/>
      <c r="K20" s="23"/>
      <c r="L20" s="120"/>
      <c r="M20" s="23"/>
      <c r="N20" s="69"/>
      <c r="O20" s="24"/>
      <c r="P20" s="149"/>
      <c r="Q20" s="43"/>
      <c r="R20" s="75"/>
      <c r="U20" s="20" t="e">
        <f>VLOOKUP(D16&amp;" "&amp;B19,[1]UITSLAGEN!$N$6:$Q$113,4,FALSE)</f>
        <v>#N/A</v>
      </c>
      <c r="V20" s="20" t="e">
        <f>VLOOKUP(F16&amp;" "&amp;B19,[1]UITSLAGEN!$N$6:$Q$113,4,FALSE)</f>
        <v>#N/A</v>
      </c>
      <c r="W20" s="20">
        <f>VLOOKUP(H16&amp;" "&amp;B19,[1]UITSLAGEN!$N$6:$Q$113,4,FALSE)</f>
        <v>2</v>
      </c>
      <c r="X20" s="20" t="e">
        <f>VLOOKUP(J16&amp;" "&amp;B19,[1]UITSLAGEN!$N$6:$Q$113,4,FALSE)</f>
        <v>#N/A</v>
      </c>
      <c r="Y20" s="20" t="e">
        <f>VLOOKUP(L16&amp;" "&amp;B19,[1]UITSLAGEN!$N$6:$Q$113,4,FALSE)</f>
        <v>#N/A</v>
      </c>
      <c r="Z20" s="20" t="e">
        <f>VLOOKUP(N16&amp;" "&amp;B19,[1]UITSLAGEN!$N$6:$Q$113,4,FALSE)</f>
        <v>#N/A</v>
      </c>
      <c r="AB20" s="20">
        <f>IF(AND(ISNA(V19),ISNA(V20)),0,IF(ISNA(V20),0,-VLOOKUP(F16&amp;" "&amp;B19,[1]UITSLAGEN!$N$6:$S$113,5,FALSE))+IF(ISNA(V19),0,VLOOKUP(B19&amp;" "&amp;F16,[1]UITSLAGEN!$N$6:$S$113,5,FALSE)))</f>
        <v>22</v>
      </c>
      <c r="AC20" s="20">
        <f>IF(AND(ISNA(W19),ISNA(W20)),0,IF(ISNA(W20),0,-VLOOKUP(H16&amp;" "&amp;B19,[1]UITSLAGEN!$N$6:$S$113,5,FALSE))+IF(ISNA(W19),0,VLOOKUP(B19&amp;" "&amp;H16,[1]UITSLAGEN!$N$6:$S$113,5,FALSE)))</f>
        <v>-9</v>
      </c>
      <c r="AD20" s="20">
        <f>IF(AND(ISNA(X19),ISNA(X20)),0,IF(ISNA(X20),0,-VLOOKUP(J16&amp;" "&amp;B19,[1]UITSLAGEN!$N$6:$S$113,5,FALSE))+IF(ISNA(X19),0,VLOOKUP(B19&amp;" "&amp;J16,[1]UITSLAGEN!$N$6:$S$113,5,FALSE)))</f>
        <v>-4</v>
      </c>
      <c r="AE20" s="20">
        <f>IF(AND(ISNA(Y19),ISNA(Y20)),0,IF(ISNA(Y20),0,-VLOOKUP(L16&amp;" "&amp;B19,[1]UITSLAGEN!$N$6:$S$113,5,FALSE))+IF(ISNA(Y19),0,VLOOKUP(B19&amp;" "&amp;L16,[1]UITSLAGEN!$N$6:$S$113,5,FALSE)))</f>
        <v>0</v>
      </c>
      <c r="AF20" s="20">
        <f>IF(AND(ISNA(Z19),ISNA(Z20)),0,IF(ISNA(Z20),0,-VLOOKUP(N16&amp;" "&amp;B19,[1]UITSLAGEN!$N$6:$S$113,5,FALSE))+IF(ISNA(Z19),0,VLOOKUP(B19&amp;" "&amp;N16,[1]UITSLAGEN!$N$6:$S$113,5,FALSE)))</f>
        <v>0</v>
      </c>
    </row>
    <row r="21" spans="2:32" ht="30" customHeight="1">
      <c r="B21" s="151" t="s">
        <v>39</v>
      </c>
      <c r="C21" s="153" t="str">
        <f>IF(ISNA(VLOOKUP(B21,[1]teams!$B$1:$C$77,2,FALSE)),"",VLOOKUP(B21,[1]teams!$B$1:$C$77,2,FALSE))</f>
        <v>SAS Smash</v>
      </c>
      <c r="D21" s="123">
        <f>AA21</f>
        <v>0</v>
      </c>
      <c r="E21" s="1">
        <f>AA22</f>
        <v>-22</v>
      </c>
      <c r="F21" s="146"/>
      <c r="G21" s="44"/>
      <c r="H21" s="104">
        <f>AC21</f>
        <v>2</v>
      </c>
      <c r="I21" s="1">
        <f>AC22</f>
        <v>-5</v>
      </c>
      <c r="J21" s="104">
        <f>AD21</f>
        <v>2</v>
      </c>
      <c r="K21" s="1">
        <f>AD22</f>
        <v>-2</v>
      </c>
      <c r="L21" s="104" t="str">
        <f>AE21</f>
        <v/>
      </c>
      <c r="M21" s="1">
        <f>AE22</f>
        <v>0</v>
      </c>
      <c r="N21" s="123" t="str">
        <f>AF21</f>
        <v/>
      </c>
      <c r="O21" s="1">
        <f>AF22</f>
        <v>0</v>
      </c>
      <c r="P21" s="148">
        <f>IF(NOT(ISTEXT(D21)),D21) +IF(NOT(ISTEXT(F21)),F21)+IF(NOT(ISTEXT(H21)),H21) +IF(NOT(ISTEXT(J21)),J21)+IF(NOT(ISTEXT(L21)),L21) +IF(NOT(ISTEXT(N21)),N21)</f>
        <v>4</v>
      </c>
      <c r="Q21" s="41">
        <f>IF(AND(E21="",G21="",I21="",K21="",M21="",O21=""),"",E21+G21+I21+K21+M21+O21)</f>
        <v>-29</v>
      </c>
      <c r="R21" s="74">
        <f>IF(T21,"",RANK(S21,S19:S30,0)+T21)</f>
        <v>4</v>
      </c>
      <c r="S21" s="20">
        <f>IF(C21="",-10000,IF(P21="","",-(RANK(P21,P19:P30,0)*1000-Q21)))</f>
        <v>-4029</v>
      </c>
      <c r="T21" s="20" t="b">
        <f>IF(C21="",TRUE)</f>
        <v>0</v>
      </c>
      <c r="U21" s="20" t="e">
        <f>VLOOKUP(B21&amp;" "&amp;D16,[1]UITSLAGEN!$N$6:$O$113,2,FALSE)</f>
        <v>#N/A</v>
      </c>
      <c r="V21" s="20" t="e">
        <f>VLOOKUP(B21&amp;" "&amp;F16,[1]UITSLAGEN!$N$6:$O$113,2,FALSE)</f>
        <v>#N/A</v>
      </c>
      <c r="W21" s="20">
        <f>VLOOKUP(B21&amp;" "&amp;H16,[1]UITSLAGEN!$N$6:$O$113,2,FALSE)</f>
        <v>2</v>
      </c>
      <c r="X21" s="20" t="e">
        <f>VLOOKUP(B21&amp;" "&amp;J16,[1]UITSLAGEN!$N$6:$O$113,2,FALSE)</f>
        <v>#N/A</v>
      </c>
      <c r="Y21" s="20" t="e">
        <f>VLOOKUP(B21&amp;" "&amp;L16,[1]UITSLAGEN!$N$6:$O$113,2,FALSE)</f>
        <v>#N/A</v>
      </c>
      <c r="Z21" s="20" t="e">
        <f>VLOOKUP(B21&amp;" "&amp;N16,[1]UITSLAGEN!$N$6:$O$113,2,FALSE)</f>
        <v>#N/A</v>
      </c>
      <c r="AA21" s="20">
        <f>IF(AND(ISNA(U21),ISNA(U22)),"",IF(ISNA(U21),0,U21)+IF(ISNA(U22),0,U22))</f>
        <v>0</v>
      </c>
      <c r="AC21" s="20">
        <f>IF(AND(ISNA(W21),ISNA(W22)),"",IF(ISNA(W21),0,W21)+IF(ISNA(W22),0,W22))</f>
        <v>2</v>
      </c>
      <c r="AD21" s="20">
        <f>IF(AND(ISNA(X21),ISNA(X22)),"",IF(ISNA(X21),0,X21)+IF(ISNA(X22),0,X22))</f>
        <v>2</v>
      </c>
      <c r="AE21" s="20" t="str">
        <f>IF(AND(ISNA(Y21),ISNA(Y22)),"",IF(ISNA(Y21),0,Y21)+IF(ISNA(Y22),0,Y22))</f>
        <v/>
      </c>
      <c r="AF21" s="20" t="str">
        <f>IF(AND(ISNA(Z21),ISNA(Z22)),"",IF(ISNA(Z21),0,Z21)+IF(ISNA(Z22),0,Z22))</f>
        <v/>
      </c>
    </row>
    <row r="22" spans="2:32" ht="30" customHeight="1" thickBot="1">
      <c r="B22" s="156"/>
      <c r="C22" s="157"/>
      <c r="D22" s="123"/>
      <c r="E22" s="26"/>
      <c r="F22" s="150"/>
      <c r="G22" s="42"/>
      <c r="H22" s="120"/>
      <c r="I22" s="34"/>
      <c r="J22" s="120"/>
      <c r="K22" s="26"/>
      <c r="L22" s="120"/>
      <c r="M22" s="23"/>
      <c r="N22" s="69"/>
      <c r="O22" s="24"/>
      <c r="P22" s="149"/>
      <c r="Q22" s="43"/>
      <c r="R22" s="75"/>
      <c r="U22" s="20">
        <f>VLOOKUP(D16&amp;" "&amp;B21,[1]UITSLAGEN!$N$6:$Q$113,4,FALSE)</f>
        <v>0</v>
      </c>
      <c r="V22" s="20" t="e">
        <f>VLOOKUP(F16&amp;" "&amp;B21,[1]UITSLAGEN!$N$6:$Q$113,4,FALSE)</f>
        <v>#N/A</v>
      </c>
      <c r="W22" s="20" t="e">
        <f>VLOOKUP(H16&amp;" "&amp;B21,[1]UITSLAGEN!$N$6:$Q$113,4,FALSE)</f>
        <v>#N/A</v>
      </c>
      <c r="X22" s="20">
        <f>VLOOKUP(J16&amp;" "&amp;B21,[1]UITSLAGEN!$N$6:$Q$113,4,FALSE)</f>
        <v>2</v>
      </c>
      <c r="Y22" s="20" t="e">
        <f>VLOOKUP(L16&amp;" "&amp;B21,[1]UITSLAGEN!$N$6:$Q$113,4,FALSE)</f>
        <v>#N/A</v>
      </c>
      <c r="Z22" s="20" t="e">
        <f>VLOOKUP(N16&amp;" "&amp;B21,[1]UITSLAGEN!$N$6:$Q$113,4,FALSE)</f>
        <v>#N/A</v>
      </c>
      <c r="AA22" s="20">
        <f>IF(AND(ISNA(U21),ISNA(U22)),0,IF(ISNA(U22),0,-VLOOKUP(D16&amp;" "&amp;B21,[1]UITSLAGEN!$N$6:$S$113,5,FALSE))+IF(ISNA(U21),0,VLOOKUP(B21&amp;" "&amp;D16,[1]UITSLAGEN!$N$6:$S$113,5,FALSE)))</f>
        <v>-22</v>
      </c>
      <c r="AC22" s="20">
        <f>IF(AND(ISNA(W21),ISNA(W22)),0,IF(ISNA(W22),0,-VLOOKUP(H16&amp;" "&amp;B21,[1]UITSLAGEN!$N$6:$S$113,5,FALSE))+IF(ISNA(W21),0,VLOOKUP(B21&amp;" "&amp;H16,[1]UITSLAGEN!$N$6:$S$113,5,FALSE)))</f>
        <v>-5</v>
      </c>
      <c r="AD22" s="20">
        <f>IF(AND(ISNA(X21),ISNA(X22)),0,IF(ISNA(X22),0,-VLOOKUP(J16&amp;" "&amp;B21,[1]UITSLAGEN!$N$6:$S$113,5,FALSE))+IF(ISNA(X21),0,VLOOKUP(B21&amp;" "&amp;J16,[1]UITSLAGEN!$N$6:$S$113,5,FALSE)))</f>
        <v>-2</v>
      </c>
      <c r="AE22" s="20">
        <f>IF(AND(ISNA(Y21),ISNA(Y22)),0,IF(ISNA(Y22),0,-VLOOKUP(L16&amp;" "&amp;B21,[1]UITSLAGEN!$N$6:$S$113,5,FALSE))+IF(ISNA(Y21),0,VLOOKUP(B21&amp;" "&amp;L16,[1]UITSLAGEN!$N$6:$S$113,5,FALSE)))</f>
        <v>0</v>
      </c>
      <c r="AF22" s="20">
        <f>IF(AND(ISNA(Z21),ISNA(Z22)),0,IF(ISNA(Z22),0,-VLOOKUP(N16&amp;" "&amp;B21,[1]UITSLAGEN!$N$6:$S$113,5,FALSE))+IF(ISNA(Z21),0,VLOOKUP(B21&amp;" "&amp;N16,[1]UITSLAGEN!$N$6:$S$113,5,FALSE)))</f>
        <v>0</v>
      </c>
    </row>
    <row r="23" spans="2:32" ht="30" customHeight="1">
      <c r="B23" s="151" t="s">
        <v>40</v>
      </c>
      <c r="C23" s="153" t="str">
        <f>IF(ISNA(VLOOKUP(B23,[1]teams!$B$1:$C$77,2,FALSE)),"",VLOOKUP(B23,[1]teams!$B$1:$C$77,2,FALSE))</f>
        <v>VCH Dive</v>
      </c>
      <c r="D23" s="176">
        <f>AA23</f>
        <v>2</v>
      </c>
      <c r="E23" s="15">
        <f>AA24</f>
        <v>9</v>
      </c>
      <c r="F23" s="123">
        <f>AB23</f>
        <v>2</v>
      </c>
      <c r="G23" s="1">
        <f>AB24</f>
        <v>5</v>
      </c>
      <c r="H23" s="146"/>
      <c r="I23" s="44"/>
      <c r="J23" s="104">
        <f>AD23</f>
        <v>2</v>
      </c>
      <c r="K23" s="1">
        <f>AD24</f>
        <v>4</v>
      </c>
      <c r="L23" s="104" t="str">
        <f>AE23</f>
        <v/>
      </c>
      <c r="M23" s="1">
        <f>AE24</f>
        <v>0</v>
      </c>
      <c r="N23" s="123" t="str">
        <f>AF23</f>
        <v/>
      </c>
      <c r="O23" s="1">
        <f>AF24</f>
        <v>0</v>
      </c>
      <c r="P23" s="148">
        <f>IF(NOT(ISTEXT(D23)),D23) +IF(NOT(ISTEXT(F23)),F23)+IF(NOT(ISTEXT(H23)),H23) +IF(NOT(ISTEXT(J23)),J23)+IF(NOT(ISTEXT(L23)),L23) +IF(NOT(ISTEXT(N23)),N23)</f>
        <v>6</v>
      </c>
      <c r="Q23" s="41">
        <f>IF(AND(E23="",G23="",I23="",K23="",M23="",O23=""),"",E23+G23+I23+K23+M23+O23)</f>
        <v>18</v>
      </c>
      <c r="R23" s="74">
        <f>IF(T23,"",RANK(S23,S19:S30,0)+T23)</f>
        <v>2</v>
      </c>
      <c r="S23" s="20">
        <f>IF(C23="",-10000,IF(P23="","",-(RANK(P23,P19:P30,0)*1000-Q23)))</f>
        <v>-1982</v>
      </c>
      <c r="T23" s="20" t="b">
        <f>IF(C23="",TRUE)</f>
        <v>0</v>
      </c>
      <c r="U23" s="20">
        <f>VLOOKUP(B23&amp;" "&amp;D16,[1]UITSLAGEN!$N$6:$O$113,2,FALSE)</f>
        <v>2</v>
      </c>
      <c r="V23" s="20" t="e">
        <f>VLOOKUP(B23&amp;" "&amp;F16,[1]UITSLAGEN!$N$6:$O$113,2,FALSE)</f>
        <v>#N/A</v>
      </c>
      <c r="W23" s="20" t="e">
        <f>VLOOKUP(B23&amp;" "&amp;H16,[1]UITSLAGEN!$N$6:$O$113,2,FALSE)</f>
        <v>#N/A</v>
      </c>
      <c r="X23" s="20">
        <f>VLOOKUP(B23&amp;" "&amp;J16,[1]UITSLAGEN!$N$6:$O$113,2,FALSE)</f>
        <v>2</v>
      </c>
      <c r="Y23" s="20" t="e">
        <f>VLOOKUP(B23&amp;" "&amp;L16,[1]UITSLAGEN!$N$6:$O$113,2,FALSE)</f>
        <v>#N/A</v>
      </c>
      <c r="Z23" s="20" t="e">
        <f>VLOOKUP(B23&amp;" "&amp;N16,[1]UITSLAGEN!$N$6:$O$113,2,FALSE)</f>
        <v>#N/A</v>
      </c>
      <c r="AA23" s="20">
        <f>IF(AND(ISNA(U23),ISNA(U24)),"",IF(ISNA(U23),0,U23)+IF(ISNA(U24),0,U24))</f>
        <v>2</v>
      </c>
      <c r="AB23" s="20">
        <f>IF(AND(ISNA(V23),ISNA(V24)),"",IF(ISNA(V23),0,V23)+IF(ISNA(V24),0,V24))</f>
        <v>2</v>
      </c>
      <c r="AD23" s="20">
        <f>IF(AND(ISNA(X23),ISNA(X24)),"",IF(ISNA(X23),0,X23)+IF(ISNA(X24),0,X24))</f>
        <v>2</v>
      </c>
      <c r="AE23" s="20" t="str">
        <f>IF(AND(ISNA(Y23),ISNA(Y24)),"",IF(ISNA(Y23),0,Y23)+IF(ISNA(Y24),0,Y24))</f>
        <v/>
      </c>
      <c r="AF23" s="20" t="str">
        <f>IF(AND(ISNA(Z23),ISNA(Z24)),"",IF(ISNA(Z23),0,Z23)+IF(ISNA(Z24),0,Z24))</f>
        <v/>
      </c>
    </row>
    <row r="24" spans="2:32" ht="30" customHeight="1" thickBot="1">
      <c r="B24" s="156"/>
      <c r="C24" s="157"/>
      <c r="D24" s="69"/>
      <c r="E24" s="48"/>
      <c r="F24" s="123"/>
      <c r="G24" s="26"/>
      <c r="H24" s="150"/>
      <c r="I24" s="42"/>
      <c r="J24" s="120"/>
      <c r="K24" s="34"/>
      <c r="L24" s="120"/>
      <c r="M24" s="23"/>
      <c r="N24" s="69"/>
      <c r="O24" s="24"/>
      <c r="P24" s="149"/>
      <c r="Q24" s="43"/>
      <c r="R24" s="75"/>
      <c r="U24" s="20" t="e">
        <f>VLOOKUP(D16&amp;" "&amp;B23,[1]UITSLAGEN!$N$6:$Q$113,4,FALSE)</f>
        <v>#N/A</v>
      </c>
      <c r="V24" s="20">
        <f>VLOOKUP(F16&amp;" "&amp;B23,[1]UITSLAGEN!$N$6:$Q$113,4,FALSE)</f>
        <v>2</v>
      </c>
      <c r="W24" s="20" t="e">
        <f>VLOOKUP(H16&amp;" "&amp;B23,[1]UITSLAGEN!$N$6:$Q$113,4,FALSE)</f>
        <v>#N/A</v>
      </c>
      <c r="X24" s="20" t="e">
        <f>VLOOKUP(J16&amp;" "&amp;B23,[1]UITSLAGEN!$N$6:$Q$113,4,FALSE)</f>
        <v>#N/A</v>
      </c>
      <c r="Y24" s="20" t="e">
        <f>VLOOKUP(L16&amp;" "&amp;B23,[1]UITSLAGEN!$N$6:$Q$113,4,FALSE)</f>
        <v>#N/A</v>
      </c>
      <c r="Z24" s="20" t="e">
        <f>VLOOKUP(N16&amp;" "&amp;B23,[1]UITSLAGEN!$N$6:$Q$113,4,FALSE)</f>
        <v>#N/A</v>
      </c>
      <c r="AA24" s="20">
        <f>IF(AND(ISNA(U23),ISNA(U24)),0,IF(ISNA(U24),0,-VLOOKUP(D16&amp;" "&amp;B23,[1]UITSLAGEN!$N$6:$S$113,5,FALSE))+IF(ISNA(U23),0,VLOOKUP(B23&amp;" "&amp;D16,[1]UITSLAGEN!$N$6:$S$113,5,FALSE)))</f>
        <v>9</v>
      </c>
      <c r="AB24" s="20">
        <f>IF(AND(ISNA(V23),ISNA(V24)),0,IF(ISNA(V24),0,-VLOOKUP(F16&amp;" "&amp;B23,[1]UITSLAGEN!$N$6:$S$113,5,FALSE))+IF(ISNA(V23),0,VLOOKUP(B23&amp;" "&amp;F16,[1]UITSLAGEN!$N$6:$S$113,5,FALSE)))</f>
        <v>5</v>
      </c>
      <c r="AD24" s="20">
        <f>IF(AND(ISNA(X23),ISNA(X24)),0,IF(ISNA(X24),0,-VLOOKUP(J16&amp;" "&amp;B23,[1]UITSLAGEN!$N$6:$S$113,5,FALSE))+IF(ISNA(X23),0,VLOOKUP(B23&amp;" "&amp;J16,[1]UITSLAGEN!$N$6:$S$113,5,FALSE)))</f>
        <v>4</v>
      </c>
      <c r="AE24" s="20">
        <f>IF(AND(ISNA(Y23),ISNA(Y24)),0,IF(ISNA(Y24),0,-VLOOKUP(L16&amp;" "&amp;B23,[1]UITSLAGEN!$N$6:$S$113,5,FALSE))+IF(ISNA(Y23),0,VLOOKUP(B23&amp;" "&amp;L16,[1]UITSLAGEN!$N$6:$S$113,5,FALSE)))</f>
        <v>0</v>
      </c>
      <c r="AF24" s="20">
        <f>IF(AND(ISNA(Z23),ISNA(Z24)),0,IF(ISNA(Z24),0,-VLOOKUP(N16&amp;" "&amp;B23,[1]UITSLAGEN!$N$6:$S$113,5,FALSE))+IF(ISNA(Z23),0,VLOOKUP(B23&amp;" "&amp;N16,[1]UITSLAGEN!$N$6:$S$113,5,FALSE)))</f>
        <v>0</v>
      </c>
    </row>
    <row r="25" spans="2:32" ht="30" customHeight="1">
      <c r="B25" s="151" t="s">
        <v>41</v>
      </c>
      <c r="C25" s="153" t="str">
        <f>IF(ISNA(VLOOKUP(B25,[1]teams!$B$1:$C$77,2,FALSE)),"",VLOOKUP(B25,[1]teams!$B$1:$C$77,2,FALSE))</f>
        <v>Oradi</v>
      </c>
      <c r="D25" s="176">
        <f>AA25</f>
        <v>2</v>
      </c>
      <c r="E25" s="15">
        <f>AA26</f>
        <v>4</v>
      </c>
      <c r="F25" s="176">
        <f>AB25</f>
        <v>2</v>
      </c>
      <c r="G25" s="15">
        <f>AB26</f>
        <v>2</v>
      </c>
      <c r="H25" s="104">
        <f>AC25</f>
        <v>2</v>
      </c>
      <c r="I25" s="1">
        <f>AC26</f>
        <v>-4</v>
      </c>
      <c r="J25" s="146"/>
      <c r="K25" s="44"/>
      <c r="L25" s="104" t="str">
        <f>AE25</f>
        <v/>
      </c>
      <c r="M25" s="1">
        <f>AE26</f>
        <v>0</v>
      </c>
      <c r="N25" s="123" t="str">
        <f>AF25</f>
        <v/>
      </c>
      <c r="O25" s="1">
        <f>AF26</f>
        <v>0</v>
      </c>
      <c r="P25" s="148">
        <f>IF(NOT(ISTEXT(D25)),D25) +IF(NOT(ISTEXT(F25)),F25)+IF(NOT(ISTEXT(H25)),H25) +IF(NOT(ISTEXT(J25)),J25)+IF(NOT(ISTEXT(L25)),L25) +IF(NOT(ISTEXT(N25)),N25)</f>
        <v>6</v>
      </c>
      <c r="Q25" s="41">
        <f>IF(AND(E25="",G25="",I25="",K25="",M25="",O25=""),"",E25+G25+I25+K25+M25+O25)</f>
        <v>2</v>
      </c>
      <c r="R25" s="74">
        <f>IF(T25,"",RANK(S25,S19:S30,0)+T25)</f>
        <v>3</v>
      </c>
      <c r="S25" s="20">
        <f>IF(C25="",-10000,IF(P25="","",-(RANK(P25,P19:P30,0)*1000-Q25)))</f>
        <v>-1998</v>
      </c>
      <c r="T25" s="20" t="b">
        <f>IF(C25="",TRUE)</f>
        <v>0</v>
      </c>
      <c r="U25" s="20" t="e">
        <f>VLOOKUP(B25&amp;" "&amp;D16,[1]UITSLAGEN!$N$6:$O$113,2,FALSE)</f>
        <v>#N/A</v>
      </c>
      <c r="V25" s="20">
        <f>VLOOKUP(B25&amp;" "&amp;F16,[1]UITSLAGEN!$N$6:$O$113,2,FALSE)</f>
        <v>2</v>
      </c>
      <c r="W25" s="20" t="e">
        <f>VLOOKUP(B25&amp;" "&amp;H16,[1]UITSLAGEN!$N$6:$O$113,2,FALSE)</f>
        <v>#N/A</v>
      </c>
      <c r="X25" s="20" t="e">
        <f>VLOOKUP(B25&amp;" "&amp;J16,[1]UITSLAGEN!$N$6:$O$113,2,FALSE)</f>
        <v>#N/A</v>
      </c>
      <c r="Y25" s="20" t="e">
        <f>VLOOKUP(B25&amp;" "&amp;L16,[1]UITSLAGEN!$N$6:$O$113,2,FALSE)</f>
        <v>#N/A</v>
      </c>
      <c r="Z25" s="20" t="e">
        <f>VLOOKUP(B25&amp;" "&amp;N16,[1]UITSLAGEN!$N$6:$O$113,2,FALSE)</f>
        <v>#N/A</v>
      </c>
      <c r="AA25" s="20">
        <f>IF(AND(ISNA(U25),ISNA(U26)),"",IF(ISNA(U25),0,U25)+IF(ISNA(U26),0,U26))</f>
        <v>2</v>
      </c>
      <c r="AB25" s="20">
        <f>IF(AND(ISNA(V25),ISNA(V26)),"",IF(ISNA(V25),0,V25)+IF(ISNA(V26),0,V26))</f>
        <v>2</v>
      </c>
      <c r="AC25" s="20">
        <f>IF(AND(ISNA(W25),ISNA(W26)),"",IF(ISNA(W25),0,W25)+IF(ISNA(W26),0,W26))</f>
        <v>2</v>
      </c>
      <c r="AE25" s="20" t="str">
        <f>IF(AND(ISNA(Y25),ISNA(Y26)),"",IF(ISNA(Y25),0,Y25)+IF(ISNA(Y26),0,Y26))</f>
        <v/>
      </c>
      <c r="AF25" s="20" t="str">
        <f>IF(AND(ISNA(Z25),ISNA(Z26)),"",IF(ISNA(Z25),0,Z25)+IF(ISNA(Z26),0,Z26))</f>
        <v/>
      </c>
    </row>
    <row r="26" spans="2:32" ht="30" customHeight="1" thickBot="1">
      <c r="B26" s="156"/>
      <c r="C26" s="157"/>
      <c r="D26" s="69"/>
      <c r="E26" s="48"/>
      <c r="F26" s="69"/>
      <c r="G26" s="48"/>
      <c r="H26" s="120"/>
      <c r="I26" s="26"/>
      <c r="J26" s="150"/>
      <c r="K26" s="42"/>
      <c r="L26" s="120"/>
      <c r="M26" s="34"/>
      <c r="N26" s="69"/>
      <c r="O26" s="24"/>
      <c r="P26" s="149"/>
      <c r="Q26" s="43"/>
      <c r="R26" s="184"/>
      <c r="U26" s="20">
        <f>VLOOKUP(D16&amp;" "&amp;B25,[1]UITSLAGEN!$N$6:$Q$113,4,FALSE)</f>
        <v>2</v>
      </c>
      <c r="V26" s="20" t="e">
        <f>VLOOKUP(F16&amp;" "&amp;B25,[1]UITSLAGEN!$N$6:$Q$113,4,FALSE)</f>
        <v>#N/A</v>
      </c>
      <c r="W26" s="20">
        <f>VLOOKUP(H16&amp;" "&amp;B25,[1]UITSLAGEN!$N$6:$Q$113,4,FALSE)</f>
        <v>2</v>
      </c>
      <c r="X26" s="20" t="e">
        <f>VLOOKUP(J16&amp;" "&amp;B25,[1]UITSLAGEN!$N$6:$Q$113,4,FALSE)</f>
        <v>#N/A</v>
      </c>
      <c r="Y26" s="20" t="e">
        <f>VLOOKUP(L16&amp;" "&amp;B25,[1]UITSLAGEN!$N$6:$Q$113,4,FALSE)</f>
        <v>#N/A</v>
      </c>
      <c r="Z26" s="20" t="e">
        <f>VLOOKUP(N16&amp;" "&amp;B25,[1]UITSLAGEN!$N$6:$Q$113,4,FALSE)</f>
        <v>#N/A</v>
      </c>
      <c r="AA26" s="20">
        <f>IF(AND(ISNA(U25),ISNA(U26)),0,IF(ISNA(U26),0,-VLOOKUP(D16&amp;" "&amp;B25,[1]UITSLAGEN!$N$6:$S$113,5,FALSE))+IF(ISNA(U25),0,VLOOKUP(B25&amp;" "&amp;D16,[1]UITSLAGEN!$N$6:$S$113,5,FALSE)))</f>
        <v>4</v>
      </c>
      <c r="AB26" s="20">
        <f>IF(AND(ISNA(V25),ISNA(V26)),0,IF(ISNA(V26),0,-VLOOKUP(F16&amp;" "&amp;B25,[1]UITSLAGEN!$N$6:$S$113,5,FALSE))+IF(ISNA(V25),0,VLOOKUP(B25&amp;" "&amp;F16,[1]UITSLAGEN!$N$6:$S$113,5,FALSE)))</f>
        <v>2</v>
      </c>
      <c r="AC26" s="20">
        <f>IF(AND(ISNA(W25),ISNA(W26)),0,IF(ISNA(W26),0,-VLOOKUP(H16&amp;" "&amp;B25,[1]UITSLAGEN!$N$6:$S$113,5,FALSE))+IF(ISNA(W25),0,VLOOKUP(B25&amp;" "&amp;H16,[1]UITSLAGEN!$N$6:$S$113,5,FALSE)))</f>
        <v>-4</v>
      </c>
      <c r="AE26" s="20">
        <f>IF(AND(ISNA(Y25),ISNA(Y26)),0,IF(ISNA(Y26),0,-VLOOKUP(L16&amp;" "&amp;B25,[1]UITSLAGEN!$N$6:$S$113,5,FALSE))+IF(ISNA(Y25),0,VLOOKUP(B25&amp;" "&amp;L16,[1]UITSLAGEN!$N$6:$S$113,5,FALSE)))</f>
        <v>0</v>
      </c>
      <c r="AF26" s="20">
        <f>IF(AND(ISNA(Z25),ISNA(Z26)),0,IF(ISNA(Z26),0,-VLOOKUP(N16&amp;" "&amp;B25,[1]UITSLAGEN!$N$6:$S$113,5,FALSE))+IF(ISNA(Z25),0,VLOOKUP(B25&amp;" "&amp;N16,[1]UITSLAGEN!$N$6:$S$113,5,FALSE)))</f>
        <v>0</v>
      </c>
    </row>
    <row r="27" spans="2:32" ht="30" customHeight="1">
      <c r="B27" s="151" t="s">
        <v>42</v>
      </c>
      <c r="C27" s="153" t="str">
        <f>IF(ISNA(VLOOKUP(B27,[1]teams!$B$1:$C$77,2,FALSE)),"",VLOOKUP(B27,[1]teams!$B$1:$C$77,2,FALSE))</f>
        <v/>
      </c>
      <c r="D27" s="176" t="str">
        <f>AA27</f>
        <v/>
      </c>
      <c r="E27" s="15">
        <f>AA28</f>
        <v>0</v>
      </c>
      <c r="F27" s="176" t="str">
        <f>AB27</f>
        <v/>
      </c>
      <c r="G27" s="15">
        <f>AB28</f>
        <v>0</v>
      </c>
      <c r="H27" s="104" t="str">
        <f>AC27</f>
        <v/>
      </c>
      <c r="I27" s="1">
        <f>AC28</f>
        <v>0</v>
      </c>
      <c r="J27" s="104" t="str">
        <f>AD27</f>
        <v/>
      </c>
      <c r="K27" s="1">
        <f>AD28</f>
        <v>0</v>
      </c>
      <c r="L27" s="146"/>
      <c r="M27" s="44"/>
      <c r="N27" s="123" t="str">
        <f>AF27</f>
        <v/>
      </c>
      <c r="O27" s="1">
        <f>AF28</f>
        <v>0</v>
      </c>
      <c r="P27" s="148">
        <f>IF(NOT(ISTEXT(D27)),D27) +IF(NOT(ISTEXT(F27)),F27)+IF(NOT(ISTEXT(H27)),H27) +IF(NOT(ISTEXT(J27)),J27)+IF(NOT(ISTEXT(L27)),L27) +IF(NOT(ISTEXT(N27)),N27)</f>
        <v>0</v>
      </c>
      <c r="Q27" s="41">
        <f>IF(AND(E27="",G27="",I27="",K27="",M27="",O27=""),"",E27+G27+I27+K27+M27+O27)</f>
        <v>0</v>
      </c>
      <c r="R27" s="183" t="str">
        <f>IF(T27,"",RANK(S27,S19:S30,0)+T27)</f>
        <v/>
      </c>
      <c r="S27" s="20">
        <f>IF(C27="",-10000,IF(P27="","",-(RANK(P27,P19:P30,0)*1000-Q27)))</f>
        <v>-10000</v>
      </c>
      <c r="T27" s="20" t="b">
        <f>IF(C27="",TRUE)</f>
        <v>1</v>
      </c>
      <c r="U27" s="20" t="e">
        <f>VLOOKUP(B27&amp;" "&amp;D16,[1]UITSLAGEN!$N$6:$O$113,2,FALSE)</f>
        <v>#N/A</v>
      </c>
      <c r="V27" s="20" t="e">
        <f>VLOOKUP(B27&amp;" "&amp;F16,[1]UITSLAGEN!$N$6:$O$113,2,FALSE)</f>
        <v>#N/A</v>
      </c>
      <c r="W27" s="20" t="e">
        <f>VLOOKUP(B27&amp;" "&amp;H16,[1]UITSLAGEN!$N$6:$O$113,2,FALSE)</f>
        <v>#N/A</v>
      </c>
      <c r="X27" s="20" t="e">
        <f>VLOOKUP(B27&amp;" "&amp;J16,[1]UITSLAGEN!$N$6:$O$113,2,FALSE)</f>
        <v>#N/A</v>
      </c>
      <c r="Y27" s="20" t="e">
        <f>VLOOKUP(B27&amp;" "&amp;L16,[1]UITSLAGEN!$N$6:$O$113,2,FALSE)</f>
        <v>#N/A</v>
      </c>
      <c r="Z27" s="20" t="e">
        <f>VLOOKUP(B27&amp;" "&amp;N16,[1]UITSLAGEN!$N$6:$O$113,2,FALSE)</f>
        <v>#N/A</v>
      </c>
      <c r="AA27" s="20" t="str">
        <f>IF(AND(ISNA(U27),ISNA(U28)),"",IF(ISNA(U27),0,U27)+IF(ISNA(U28),0,U28))</f>
        <v/>
      </c>
      <c r="AB27" s="20" t="str">
        <f>IF(AND(ISNA(V27),ISNA(V28)),"",IF(ISNA(V27),0,V27)+IF(ISNA(V28),0,V28))</f>
        <v/>
      </c>
      <c r="AC27" s="20" t="str">
        <f>IF(AND(ISNA(W27),ISNA(W28)),"",IF(ISNA(W27),0,W27)+IF(ISNA(W28),0,W28))</f>
        <v/>
      </c>
      <c r="AD27" s="20" t="str">
        <f>IF(AND(ISNA(X27),ISNA(X28)),"",IF(ISNA(X27),0,X27)+IF(ISNA(X28),0,X28))</f>
        <v/>
      </c>
      <c r="AF27" s="20" t="str">
        <f>IF(AND(ISNA(Z27),ISNA(Z28)),"",IF(ISNA(Z27),0,Z27)+IF(ISNA(Z28),0,Z28))</f>
        <v/>
      </c>
    </row>
    <row r="28" spans="2:32" ht="30" customHeight="1" thickBot="1">
      <c r="B28" s="156"/>
      <c r="C28" s="157"/>
      <c r="D28" s="69"/>
      <c r="E28" s="48"/>
      <c r="F28" s="69"/>
      <c r="G28" s="48"/>
      <c r="H28" s="120"/>
      <c r="I28" s="23"/>
      <c r="J28" s="120"/>
      <c r="K28" s="26"/>
      <c r="L28" s="150"/>
      <c r="M28" s="42"/>
      <c r="N28" s="69"/>
      <c r="O28" s="45"/>
      <c r="P28" s="149"/>
      <c r="Q28" s="43"/>
      <c r="R28" s="75"/>
      <c r="U28" s="20" t="e">
        <f>VLOOKUP(D16&amp;" "&amp;B27,[1]UITSLAGEN!$N$6:$Q$113,4,FALSE)</f>
        <v>#N/A</v>
      </c>
      <c r="V28" s="20" t="e">
        <f>VLOOKUP(F16&amp;" "&amp;B27,[1]UITSLAGEN!$N$6:$Q$113,4,FALSE)</f>
        <v>#N/A</v>
      </c>
      <c r="W28" s="20" t="e">
        <f>VLOOKUP(H16&amp;" "&amp;B27,[1]UITSLAGEN!$N$6:$Q$113,4,FALSE)</f>
        <v>#N/A</v>
      </c>
      <c r="X28" s="20" t="e">
        <f>VLOOKUP(J16&amp;" "&amp;B27,[1]UITSLAGEN!$N$6:$Q$113,4,FALSE)</f>
        <v>#N/A</v>
      </c>
      <c r="Y28" s="20" t="e">
        <f>VLOOKUP(L16&amp;" "&amp;B27,[1]UITSLAGEN!$N$6:$Q$113,4,FALSE)</f>
        <v>#N/A</v>
      </c>
      <c r="Z28" s="20" t="e">
        <f>VLOOKUP(N16&amp;" "&amp;B27,[1]UITSLAGEN!$N$6:$Q$113,4,FALSE)</f>
        <v>#N/A</v>
      </c>
      <c r="AA28" s="20">
        <f>IF(AND(ISNA(U27),ISNA(U28)),0,IF(ISNA(U28),0,-VLOOKUP(D16&amp;" "&amp;B27,[1]UITSLAGEN!$N$6:$S$113,5,FALSE))+IF(ISNA(U27),0,VLOOKUP(B27&amp;" "&amp;D16,[1]UITSLAGEN!$N$6:$S$113,5,FALSE)))</f>
        <v>0</v>
      </c>
      <c r="AB28" s="20">
        <f>IF(AND(ISNA(V27),ISNA(V28)),0,IF(ISNA(V28),0,-VLOOKUP(F16&amp;" "&amp;B27,[1]UITSLAGEN!$N$6:$S$113,5,FALSE))+IF(ISNA(V27),0,VLOOKUP(B27&amp;" "&amp;F16,[1]UITSLAGEN!$N$6:$S$113,5,FALSE)))</f>
        <v>0</v>
      </c>
      <c r="AC28" s="20">
        <f>IF(AND(ISNA(W27),ISNA(W28)),0,IF(ISNA(W28),0,-VLOOKUP(H16&amp;" "&amp;B27,[1]UITSLAGEN!$N$6:$S$113,5,FALSE))+IF(ISNA(W27),0,VLOOKUP(B27&amp;" "&amp;H16,[1]UITSLAGEN!$N$6:$S$113,5,FALSE)))</f>
        <v>0</v>
      </c>
      <c r="AD28" s="20">
        <f>IF(AND(ISNA(X27),ISNA(X28)),0,IF(ISNA(X28),0,-VLOOKUP(J16&amp;" "&amp;B27,[1]UITSLAGEN!$N$6:$S$113,5,FALSE))+IF(ISNA(X27),0,VLOOKUP(B27&amp;" "&amp;J16,[1]UITSLAGEN!$N$6:$S$113,5,FALSE)))</f>
        <v>0</v>
      </c>
      <c r="AF28" s="20">
        <f>IF(AND(ISNA(Z27),ISNA(Z28)),0,IF(ISNA(Z28),0,-VLOOKUP(N16&amp;" "&amp;B27,[1]UITSLAGEN!$N$6:$S$113,5,FALSE))+IF(ISNA(Z27),0,VLOOKUP(B27&amp;" "&amp;N16,[1]UITSLAGEN!$N$6:$S$113,5,FALSE)))</f>
        <v>0</v>
      </c>
    </row>
    <row r="29" spans="2:32" ht="30" customHeight="1">
      <c r="B29" s="151" t="s">
        <v>43</v>
      </c>
      <c r="C29" s="153" t="str">
        <f>IF(ISNA(VLOOKUP(B29,[1]teams!$B$1:$C$77,2,FALSE)),"",VLOOKUP(B29,[1]teams!$B$1:$C$77,2,FALSE))</f>
        <v/>
      </c>
      <c r="D29" s="176" t="str">
        <f>AA29</f>
        <v/>
      </c>
      <c r="E29" s="15">
        <f>AA30</f>
        <v>0</v>
      </c>
      <c r="F29" s="176" t="str">
        <f>AB29</f>
        <v/>
      </c>
      <c r="G29" s="15">
        <f>AB30</f>
        <v>0</v>
      </c>
      <c r="H29" s="104" t="str">
        <f>AC29</f>
        <v/>
      </c>
      <c r="I29" s="1">
        <f>AC30</f>
        <v>0</v>
      </c>
      <c r="J29" s="104" t="str">
        <f>AD29</f>
        <v/>
      </c>
      <c r="K29" s="1">
        <f>AD30</f>
        <v>0</v>
      </c>
      <c r="L29" s="104" t="str">
        <f>AE29</f>
        <v/>
      </c>
      <c r="M29" s="1">
        <f>AE30</f>
        <v>0</v>
      </c>
      <c r="N29" s="146"/>
      <c r="O29" s="46"/>
      <c r="P29" s="148">
        <f>IF(NOT(ISTEXT(D29)),D29) +IF(NOT(ISTEXT(F29)),F29)+IF(NOT(ISTEXT(H29)),H29) +IF(NOT(ISTEXT(J29)),J29)+IF(NOT(ISTEXT(L29)),L29) +IF(NOT(ISTEXT(N29)),N29)</f>
        <v>0</v>
      </c>
      <c r="Q29" s="41">
        <f>IF(AND(E29="",G29="",I29="",K29="",M29="",O29=""),"",E29+G29+I29+K29+M29+O29)</f>
        <v>0</v>
      </c>
      <c r="R29" s="74" t="str">
        <f>IF(T29,"",RANK(S29,S19:S30,0)+T29)</f>
        <v/>
      </c>
      <c r="S29" s="20">
        <f>IF(C29="",-10000,IF(P29="","",-(RANK(P29,P19:P30,0)*1000-Q29)))</f>
        <v>-10000</v>
      </c>
      <c r="T29" s="20" t="b">
        <f>IF(C29="",TRUE)</f>
        <v>1</v>
      </c>
      <c r="U29" s="20" t="e">
        <f>VLOOKUP(B29&amp;" "&amp;D16,[1]UITSLAGEN!$N$6:$O$113,2,FALSE)</f>
        <v>#N/A</v>
      </c>
      <c r="V29" s="20" t="e">
        <f>VLOOKUP(B29&amp;" "&amp;F16,[1]UITSLAGEN!$N$6:$O$113,2,FALSE)</f>
        <v>#N/A</v>
      </c>
      <c r="W29" s="20" t="e">
        <f>VLOOKUP(B29&amp;" "&amp;H16,[1]UITSLAGEN!$N$6:$O$113,2,FALSE)</f>
        <v>#N/A</v>
      </c>
      <c r="X29" s="20" t="e">
        <f>VLOOKUP(B29&amp;" "&amp;J16,[1]UITSLAGEN!$N$6:$O$113,2,FALSE)</f>
        <v>#N/A</v>
      </c>
      <c r="Y29" s="20" t="e">
        <f>VLOOKUP(B29&amp;" "&amp;L16,[1]UITSLAGEN!$N$6:$O$113,2,FALSE)</f>
        <v>#N/A</v>
      </c>
      <c r="Z29" s="20" t="e">
        <f>VLOOKUP(B29&amp;" "&amp;N16,[1]UITSLAGEN!$N$6:$O$113,2,FALSE)</f>
        <v>#N/A</v>
      </c>
      <c r="AA29" s="20" t="str">
        <f>IF(AND(ISNA(U29),ISNA(U30)),"",IF(ISNA(U29),0,U29)+IF(ISNA(U30),0,U30))</f>
        <v/>
      </c>
      <c r="AB29" s="20" t="str">
        <f>IF(AND(ISNA(V29),ISNA(V30)),"",IF(ISNA(V29),0,V29)+IF(ISNA(V30),0,V30))</f>
        <v/>
      </c>
      <c r="AC29" s="20" t="str">
        <f>IF(AND(ISNA(W29),ISNA(W30)),"",IF(ISNA(W29),0,W29)+IF(ISNA(W30),0,W30))</f>
        <v/>
      </c>
      <c r="AD29" s="20" t="str">
        <f>IF(AND(ISNA(X29),ISNA(X30)),"",IF(ISNA(X29),0,X29)+IF(ISNA(X30),0,X30))</f>
        <v/>
      </c>
      <c r="AE29" s="20" t="str">
        <f>IF(AND(ISNA(Y29),ISNA(Y30)),"",IF(ISNA(Y29),0,Y29)+IF(ISNA(Y30),0,Y30))</f>
        <v/>
      </c>
    </row>
    <row r="30" spans="2:32" ht="30" customHeight="1" thickBot="1">
      <c r="B30" s="152"/>
      <c r="C30" s="154"/>
      <c r="D30" s="155"/>
      <c r="E30" s="49"/>
      <c r="F30" s="155"/>
      <c r="G30" s="49"/>
      <c r="H30" s="105"/>
      <c r="I30" s="30"/>
      <c r="J30" s="105"/>
      <c r="K30" s="30"/>
      <c r="L30" s="105"/>
      <c r="M30" s="29"/>
      <c r="N30" s="147"/>
      <c r="O30" s="47"/>
      <c r="P30" s="149"/>
      <c r="Q30" s="43"/>
      <c r="R30" s="75"/>
      <c r="U30" s="20" t="e">
        <f>VLOOKUP(D16&amp;" "&amp;B29,[1]UITSLAGEN!$N$6:$Q$113,4,FALSE)</f>
        <v>#N/A</v>
      </c>
      <c r="V30" s="20" t="e">
        <f>VLOOKUP(F16&amp;" "&amp;B29,[1]UITSLAGEN!$N$6:$Q$113,4,FALSE)</f>
        <v>#N/A</v>
      </c>
      <c r="W30" s="20" t="e">
        <f>VLOOKUP(H16&amp;" "&amp;B29,[1]UITSLAGEN!$N$6:$Q$113,4,FALSE)</f>
        <v>#N/A</v>
      </c>
      <c r="X30" s="20" t="e">
        <f>VLOOKUP(J16&amp;" "&amp;B29,[1]UITSLAGEN!$N$6:$Q$113,4,FALSE)</f>
        <v>#N/A</v>
      </c>
      <c r="Y30" s="20" t="e">
        <f>VLOOKUP(L16&amp;" "&amp;B29,[1]UITSLAGEN!$N$6:$Q$113,4,FALSE)</f>
        <v>#N/A</v>
      </c>
      <c r="Z30" s="20" t="e">
        <f>VLOOKUP(N16&amp;" "&amp;B29,[1]UITSLAGEN!$N$6:$Q$113,4,FALSE)</f>
        <v>#N/A</v>
      </c>
      <c r="AA30" s="20">
        <f>IF(AND(ISNA(U29),ISNA(U30)),0,IF(ISNA(U30),0,-VLOOKUP(D16&amp;" "&amp;B29,[1]UITSLAGEN!$N$6:$S$113,5,FALSE))+IF(ISNA(U29),0,VLOOKUP(B29&amp;" "&amp;D16,[1]UITSLAGEN!$N$6:$S$113,5,FALSE)))</f>
        <v>0</v>
      </c>
      <c r="AB30" s="20">
        <f>IF(AND(ISNA(V29),ISNA(V30)),0,IF(ISNA(V30),0,-VLOOKUP(F16&amp;" "&amp;B29,[1]UITSLAGEN!$N$6:$S$113,5,FALSE))+IF(ISNA(V29),0,VLOOKUP(B29&amp;" "&amp;F16,[1]UITSLAGEN!$N$6:$S$113,5,FALSE)))</f>
        <v>0</v>
      </c>
      <c r="AC30" s="20">
        <f>IF(AND(ISNA(W29),ISNA(W30)),0,IF(ISNA(W30),0,-VLOOKUP(H16&amp;" "&amp;B29,[1]UITSLAGEN!$N$6:$S$113,5,FALSE))+IF(ISNA(W29),0,VLOOKUP(B29&amp;" "&amp;H16,[1]UITSLAGEN!$N$6:$S$113,5,FALSE)))</f>
        <v>0</v>
      </c>
      <c r="AD30" s="20">
        <f>IF(AND(ISNA(X29),ISNA(X30)),0,IF(ISNA(X30),0,-VLOOKUP(J16&amp;" "&amp;B29,[1]UITSLAGEN!$N$6:$S$113,5,FALSE))+IF(ISNA(X29),0,VLOOKUP(B29&amp;" "&amp;J16,[1]UITSLAGEN!$N$6:$S$113,5,FALSE)))</f>
        <v>0</v>
      </c>
      <c r="AE30" s="20">
        <f>IF(AND(ISNA(Y29),ISNA(Y30)),0,IF(ISNA(Y30),0,-VLOOKUP(L16&amp;" "&amp;B29,[1]UITSLAGEN!$N$6:$S$113,5,FALSE))+IF(ISNA(Y29),0,VLOOKUP(B29&amp;" "&amp;L16,[1]UITSLAGEN!$N$6:$S$113,5,FALSE)))</f>
        <v>0</v>
      </c>
    </row>
    <row r="31" spans="2:32" ht="22.15" customHeight="1" thickBot="1">
      <c r="D31" s="20" t="str">
        <f>B34</f>
        <v>4-C1</v>
      </c>
      <c r="F31" s="20" t="str">
        <f>B36</f>
        <v>4-C2</v>
      </c>
      <c r="H31" s="20" t="str">
        <f>B38</f>
        <v>4-C3</v>
      </c>
      <c r="J31" s="20" t="str">
        <f>B40</f>
        <v>4-C4</v>
      </c>
      <c r="L31" s="20" t="str">
        <f>B42</f>
        <v>4-C5</v>
      </c>
      <c r="N31" s="20" t="str">
        <f>B44</f>
        <v>4-C6</v>
      </c>
    </row>
    <row r="32" spans="2:32" ht="30" customHeight="1">
      <c r="B32" s="151" t="s">
        <v>31</v>
      </c>
      <c r="C32" s="168" t="s">
        <v>17</v>
      </c>
      <c r="D32" s="158" t="str">
        <f>+C34</f>
        <v>AMVJ/Mart. Piranha's</v>
      </c>
      <c r="E32" s="159"/>
      <c r="F32" s="158" t="str">
        <f>+C36</f>
        <v>VCH Pancake</v>
      </c>
      <c r="G32" s="159"/>
      <c r="H32" s="158" t="str">
        <f>+C38</f>
        <v>Sp.Stad Banaantjes</v>
      </c>
      <c r="I32" s="159"/>
      <c r="J32" s="158" t="str">
        <f>+C40</f>
        <v>VVO Wolken</v>
      </c>
      <c r="K32" s="159"/>
      <c r="L32" s="158" t="str">
        <f>+C42</f>
        <v/>
      </c>
      <c r="M32" s="159"/>
      <c r="N32" s="158" t="str">
        <f>+C44</f>
        <v/>
      </c>
      <c r="O32" s="159"/>
      <c r="P32" s="162" t="s">
        <v>2</v>
      </c>
      <c r="Q32" s="163"/>
      <c r="R32" s="166" t="s">
        <v>3</v>
      </c>
    </row>
    <row r="33" spans="2:32" ht="30" customHeight="1" thickBot="1">
      <c r="B33" s="156"/>
      <c r="C33" s="169"/>
      <c r="D33" s="160"/>
      <c r="E33" s="161"/>
      <c r="F33" s="160"/>
      <c r="G33" s="161"/>
      <c r="H33" s="160"/>
      <c r="I33" s="161"/>
      <c r="J33" s="160"/>
      <c r="K33" s="161"/>
      <c r="L33" s="160"/>
      <c r="M33" s="161"/>
      <c r="N33" s="160"/>
      <c r="O33" s="161"/>
      <c r="P33" s="164"/>
      <c r="Q33" s="165"/>
      <c r="R33" s="167"/>
    </row>
    <row r="34" spans="2:32" ht="30" customHeight="1">
      <c r="B34" s="151" t="s">
        <v>44</v>
      </c>
      <c r="C34" s="168" t="str">
        <f>IF(ISNA(VLOOKUP(B34,[1]teams!$B$1:$C$77,2,FALSE)),"",VLOOKUP(B34,[1]teams!$B$1:$C$77,2,FALSE))</f>
        <v>AMVJ/Mart. Piranha's</v>
      </c>
      <c r="D34" s="148"/>
      <c r="E34" s="40"/>
      <c r="F34" s="123">
        <f>AB34</f>
        <v>4</v>
      </c>
      <c r="G34" s="1">
        <f>AB35</f>
        <v>23</v>
      </c>
      <c r="H34" s="104">
        <f>AC34</f>
        <v>2</v>
      </c>
      <c r="I34" s="1">
        <f>AC35</f>
        <v>4</v>
      </c>
      <c r="J34" s="104">
        <f>AD34</f>
        <v>3</v>
      </c>
      <c r="K34" s="1">
        <f>AD35</f>
        <v>6</v>
      </c>
      <c r="L34" s="104" t="str">
        <f>AE34</f>
        <v/>
      </c>
      <c r="M34" s="1">
        <f>AE35</f>
        <v>0</v>
      </c>
      <c r="N34" s="123" t="str">
        <f>AF34</f>
        <v/>
      </c>
      <c r="O34" s="1">
        <f>AF35</f>
        <v>0</v>
      </c>
      <c r="P34" s="148">
        <f>IF(NOT(ISTEXT(D34)),D34) +IF(NOT(ISTEXT(F34)),F34)+IF(NOT(ISTEXT(H34)),H34) +IF(NOT(ISTEXT(J34)),J34)+IF(NOT(ISTEXT(L34)),L34) +IF(NOT(ISTEXT(N34)),N34)</f>
        <v>9</v>
      </c>
      <c r="Q34" s="41">
        <f>IF(AND(E34="",G34="",I34="",K34="",M34="",O34=""),"",E34+G34+I34+K34+M34+O34)</f>
        <v>33</v>
      </c>
      <c r="R34" s="74">
        <f>IF(T34,"",RANK(S34,S34:S45,0)+T34)</f>
        <v>1</v>
      </c>
      <c r="S34" s="20">
        <f>IF(C34="",-10000,IF(P34="","",-(RANK(P34,P34:P45,0)*1000-Q34)))</f>
        <v>-967</v>
      </c>
      <c r="T34" s="20" t="b">
        <f>IF(C34="",TRUE)</f>
        <v>0</v>
      </c>
      <c r="U34" s="20" t="e">
        <f>VLOOKUP(B34&amp;" "&amp;D31,[1]UITSLAGEN!$N$6:$O$113,2,FALSE)</f>
        <v>#N/A</v>
      </c>
      <c r="V34" s="20">
        <f>VLOOKUP(B34&amp;" "&amp;F31,[1]UITSLAGEN!$N$6:$O$113,2,FALSE)</f>
        <v>4</v>
      </c>
      <c r="W34" s="20" t="e">
        <f>VLOOKUP(B34&amp;" "&amp;H31,[1]UITSLAGEN!$N$6:$O$113,2,FALSE)</f>
        <v>#N/A</v>
      </c>
      <c r="X34" s="20">
        <f>VLOOKUP(B34&amp;" "&amp;J31,[1]UITSLAGEN!$N$6:$O$113,2,FALSE)</f>
        <v>3</v>
      </c>
      <c r="Y34" s="20" t="e">
        <f>VLOOKUP(B34&amp;" "&amp;L31,[1]UITSLAGEN!$N$6:$O$113,2,FALSE)</f>
        <v>#N/A</v>
      </c>
      <c r="Z34" s="20" t="e">
        <f>VLOOKUP(B34&amp;" "&amp;N31,[1]UITSLAGEN!$N$6:$O$113,2,FALSE)</f>
        <v>#N/A</v>
      </c>
      <c r="AA34" s="20" t="str">
        <f t="shared" ref="AA34:AF34" si="2">IF(AND(ISNA(U34),ISNA(U35)),"",IF(ISNA(U34),0,U34)+IF(ISNA(U35),0,U35))</f>
        <v/>
      </c>
      <c r="AB34" s="20">
        <f t="shared" si="2"/>
        <v>4</v>
      </c>
      <c r="AC34" s="20">
        <f t="shared" si="2"/>
        <v>2</v>
      </c>
      <c r="AD34" s="20">
        <f t="shared" si="2"/>
        <v>3</v>
      </c>
      <c r="AE34" s="20" t="str">
        <f t="shared" si="2"/>
        <v/>
      </c>
      <c r="AF34" s="20" t="str">
        <f t="shared" si="2"/>
        <v/>
      </c>
    </row>
    <row r="35" spans="2:32" ht="30" customHeight="1" thickBot="1">
      <c r="B35" s="156"/>
      <c r="C35" s="169"/>
      <c r="D35" s="173"/>
      <c r="E35" s="42"/>
      <c r="F35" s="123"/>
      <c r="G35" s="34"/>
      <c r="H35" s="120"/>
      <c r="I35" s="23"/>
      <c r="J35" s="120"/>
      <c r="K35" s="23"/>
      <c r="L35" s="120"/>
      <c r="M35" s="23"/>
      <c r="N35" s="69"/>
      <c r="O35" s="24"/>
      <c r="P35" s="149"/>
      <c r="Q35" s="43"/>
      <c r="R35" s="75"/>
      <c r="U35" s="20" t="e">
        <f>VLOOKUP(D31&amp;" "&amp;B34,[1]UITSLAGEN!$N$6:$Q$113,4,FALSE)</f>
        <v>#N/A</v>
      </c>
      <c r="V35" s="20" t="e">
        <f>VLOOKUP(F31&amp;" "&amp;B34,[1]UITSLAGEN!$N$6:$Q$113,4,FALSE)</f>
        <v>#N/A</v>
      </c>
      <c r="W35" s="20">
        <f>VLOOKUP(H31&amp;" "&amp;B34,[1]UITSLAGEN!$N$6:$Q$113,4,FALSE)</f>
        <v>2</v>
      </c>
      <c r="X35" s="20" t="e">
        <f>VLOOKUP(J31&amp;" "&amp;B34,[1]UITSLAGEN!$N$6:$Q$113,4,FALSE)</f>
        <v>#N/A</v>
      </c>
      <c r="Y35" s="20" t="e">
        <f>VLOOKUP(L31&amp;" "&amp;B34,[1]UITSLAGEN!$N$6:$Q$113,4,FALSE)</f>
        <v>#N/A</v>
      </c>
      <c r="Z35" s="20" t="e">
        <f>VLOOKUP(N31&amp;" "&amp;B34,[1]UITSLAGEN!$N$6:$Q$113,4,FALSE)</f>
        <v>#N/A</v>
      </c>
      <c r="AB35" s="20">
        <f>IF(AND(ISNA(V34),ISNA(V35)),0,IF(ISNA(V35),0,-VLOOKUP(F31&amp;" "&amp;B34,[1]UITSLAGEN!$N$6:$S$113,5,FALSE))+IF(ISNA(V34),0,VLOOKUP(B34&amp;" "&amp;F31,[1]UITSLAGEN!$N$6:$S$113,5,FALSE)))</f>
        <v>23</v>
      </c>
      <c r="AC35" s="20">
        <f>IF(AND(ISNA(W34),ISNA(W35)),0,IF(ISNA(W35),0,-VLOOKUP(H31&amp;" "&amp;B34,[1]UITSLAGEN!$N$6:$S$113,5,FALSE))+IF(ISNA(W34),0,VLOOKUP(B34&amp;" "&amp;H31,[1]UITSLAGEN!$N$6:$S$113,5,FALSE)))</f>
        <v>4</v>
      </c>
      <c r="AD35" s="20">
        <f>IF(AND(ISNA(X34),ISNA(X35)),0,IF(ISNA(X35),0,-VLOOKUP(J31&amp;" "&amp;B34,[1]UITSLAGEN!$N$6:$S$113,5,FALSE))+IF(ISNA(X34),0,VLOOKUP(B34&amp;" "&amp;J31,[1]UITSLAGEN!$N$6:$S$113,5,FALSE)))</f>
        <v>6</v>
      </c>
      <c r="AE35" s="20">
        <f>IF(AND(ISNA(Y34),ISNA(Y35)),0,IF(ISNA(Y35),0,-VLOOKUP(L31&amp;" "&amp;B34,[1]UITSLAGEN!$N$6:$S$113,5,FALSE))+IF(ISNA(Y34),0,VLOOKUP(B34&amp;" "&amp;L31,[1]UITSLAGEN!$N$6:$S$113,5,FALSE)))</f>
        <v>0</v>
      </c>
      <c r="AF35" s="20">
        <f>IF(AND(ISNA(Z34),ISNA(Z35)),0,IF(ISNA(Z35),0,-VLOOKUP(N31&amp;" "&amp;B34,[1]UITSLAGEN!$N$6:$S$113,5,FALSE))+IF(ISNA(Z34),0,VLOOKUP(B34&amp;" "&amp;N31,[1]UITSLAGEN!$N$6:$S$113,5,FALSE)))</f>
        <v>0</v>
      </c>
    </row>
    <row r="36" spans="2:32" ht="30" customHeight="1">
      <c r="B36" s="151" t="s">
        <v>45</v>
      </c>
      <c r="C36" s="153" t="str">
        <f>IF(ISNA(VLOOKUP(B36,[1]teams!$B$1:$C$77,2,FALSE)),"",VLOOKUP(B36,[1]teams!$B$1:$C$77,2,FALSE))</f>
        <v>VCH Pancake</v>
      </c>
      <c r="D36" s="182">
        <f>AA36</f>
        <v>0</v>
      </c>
      <c r="E36" s="15">
        <f>AA37</f>
        <v>-23</v>
      </c>
      <c r="F36" s="146"/>
      <c r="G36" s="44"/>
      <c r="H36" s="104">
        <f>AC36</f>
        <v>0</v>
      </c>
      <c r="I36" s="1">
        <f>AC37</f>
        <v>-18</v>
      </c>
      <c r="J36" s="104">
        <f>AD36</f>
        <v>2</v>
      </c>
      <c r="K36" s="1">
        <f>AD37</f>
        <v>3</v>
      </c>
      <c r="L36" s="104" t="str">
        <f>AE36</f>
        <v/>
      </c>
      <c r="M36" s="1">
        <f>AE37</f>
        <v>0</v>
      </c>
      <c r="N36" s="123" t="str">
        <f>AF36</f>
        <v/>
      </c>
      <c r="O36" s="1">
        <f>AF37</f>
        <v>0</v>
      </c>
      <c r="P36" s="148">
        <f>IF(NOT(ISTEXT(D36)),D36) +IF(NOT(ISTEXT(F36)),F36)+IF(NOT(ISTEXT(H36)),H36) +IF(NOT(ISTEXT(J36)),J36)+IF(NOT(ISTEXT(L36)),L36) +IF(NOT(ISTEXT(N36)),N36)</f>
        <v>2</v>
      </c>
      <c r="Q36" s="41">
        <f>IF(AND(E36="",G36="",I36="",K36="",M36="",O36=""),"",E36+G36+I36+K36+M36+O36)</f>
        <v>-38</v>
      </c>
      <c r="R36" s="74">
        <f>IF(T36,"",RANK(S36,S34:S45,0)+T36)</f>
        <v>4</v>
      </c>
      <c r="S36" s="20">
        <f>IF(C36="",-10000,IF(P36="","",-(RANK(P36,P34:P45,0)*1000-Q36)))</f>
        <v>-4038</v>
      </c>
      <c r="T36" s="20" t="b">
        <f>IF(C36="",TRUE)</f>
        <v>0</v>
      </c>
      <c r="U36" s="20" t="e">
        <f>VLOOKUP(B36&amp;" "&amp;D31,[1]UITSLAGEN!$N$6:$O$113,2,FALSE)</f>
        <v>#N/A</v>
      </c>
      <c r="V36" s="20" t="e">
        <f>VLOOKUP(B36&amp;" "&amp;F31,[1]UITSLAGEN!$N$6:$O$113,2,FALSE)</f>
        <v>#N/A</v>
      </c>
      <c r="W36" s="20">
        <f>VLOOKUP(B36&amp;" "&amp;H31,[1]UITSLAGEN!$N$6:$O$113,2,FALSE)</f>
        <v>0</v>
      </c>
      <c r="X36" s="20" t="e">
        <f>VLOOKUP(B36&amp;" "&amp;J31,[1]UITSLAGEN!$N$6:$O$113,2,FALSE)</f>
        <v>#N/A</v>
      </c>
      <c r="Y36" s="20" t="e">
        <f>VLOOKUP(B36&amp;" "&amp;L31,[1]UITSLAGEN!$N$6:$O$113,2,FALSE)</f>
        <v>#N/A</v>
      </c>
      <c r="Z36" s="20" t="e">
        <f>VLOOKUP(B36&amp;" "&amp;N31,[1]UITSLAGEN!$N$6:$O$113,2,FALSE)</f>
        <v>#N/A</v>
      </c>
      <c r="AA36" s="20">
        <f>IF(AND(ISNA(U36),ISNA(U37)),"",IF(ISNA(U36),0,U36)+IF(ISNA(U37),0,U37))</f>
        <v>0</v>
      </c>
      <c r="AC36" s="20">
        <f>IF(AND(ISNA(W36),ISNA(W37)),"",IF(ISNA(W36),0,W36)+IF(ISNA(W37),0,W37))</f>
        <v>0</v>
      </c>
      <c r="AD36" s="20">
        <f>IF(AND(ISNA(X36),ISNA(X37)),"",IF(ISNA(X36),0,X36)+IF(ISNA(X37),0,X37))</f>
        <v>2</v>
      </c>
      <c r="AE36" s="20" t="str">
        <f>IF(AND(ISNA(Y36),ISNA(Y37)),"",IF(ISNA(Y36),0,Y36)+IF(ISNA(Y37),0,Y37))</f>
        <v/>
      </c>
      <c r="AF36" s="20" t="str">
        <f>IF(AND(ISNA(Z36),ISNA(Z37)),"",IF(ISNA(Z36),0,Z36)+IF(ISNA(Z37),0,Z37))</f>
        <v/>
      </c>
    </row>
    <row r="37" spans="2:32" ht="30" customHeight="1" thickBot="1">
      <c r="B37" s="156"/>
      <c r="C37" s="157"/>
      <c r="D37" s="83"/>
      <c r="E37" s="48"/>
      <c r="F37" s="150"/>
      <c r="G37" s="42"/>
      <c r="H37" s="120"/>
      <c r="I37" s="34"/>
      <c r="J37" s="120"/>
      <c r="K37" s="26"/>
      <c r="L37" s="120"/>
      <c r="M37" s="23"/>
      <c r="N37" s="69"/>
      <c r="O37" s="24"/>
      <c r="P37" s="149"/>
      <c r="Q37" s="43"/>
      <c r="R37" s="75"/>
      <c r="U37" s="20">
        <f>VLOOKUP(D31&amp;" "&amp;B36,[1]UITSLAGEN!$N$6:$Q$113,4,FALSE)</f>
        <v>0</v>
      </c>
      <c r="V37" s="20" t="e">
        <f>VLOOKUP(F31&amp;" "&amp;B36,[1]UITSLAGEN!$N$6:$Q$113,4,FALSE)</f>
        <v>#N/A</v>
      </c>
      <c r="W37" s="20" t="e">
        <f>VLOOKUP(H31&amp;" "&amp;B36,[1]UITSLAGEN!$N$6:$Q$113,4,FALSE)</f>
        <v>#N/A</v>
      </c>
      <c r="X37" s="20">
        <f>VLOOKUP(J31&amp;" "&amp;B36,[1]UITSLAGEN!$N$6:$Q$113,4,FALSE)</f>
        <v>2</v>
      </c>
      <c r="Y37" s="20" t="e">
        <f>VLOOKUP(L31&amp;" "&amp;B36,[1]UITSLAGEN!$N$6:$Q$113,4,FALSE)</f>
        <v>#N/A</v>
      </c>
      <c r="Z37" s="20" t="e">
        <f>VLOOKUP(N31&amp;" "&amp;B36,[1]UITSLAGEN!$N$6:$Q$113,4,FALSE)</f>
        <v>#N/A</v>
      </c>
      <c r="AA37" s="20">
        <f>IF(AND(ISNA(U36),ISNA(U37)),0,IF(ISNA(U37),0,-VLOOKUP(D31&amp;" "&amp;B36,[1]UITSLAGEN!$N$6:$S$113,5,FALSE))+IF(ISNA(U36),0,VLOOKUP(B36&amp;" "&amp;D31,[1]UITSLAGEN!$N$6:$S$113,5,FALSE)))</f>
        <v>-23</v>
      </c>
      <c r="AC37" s="20">
        <f>IF(AND(ISNA(W36),ISNA(W37)),0,IF(ISNA(W37),0,-VLOOKUP(H31&amp;" "&amp;B36,[1]UITSLAGEN!$N$6:$S$113,5,FALSE))+IF(ISNA(W36),0,VLOOKUP(B36&amp;" "&amp;H31,[1]UITSLAGEN!$N$6:$S$113,5,FALSE)))</f>
        <v>-18</v>
      </c>
      <c r="AD37" s="20">
        <f>IF(AND(ISNA(X36),ISNA(X37)),0,IF(ISNA(X37),0,-VLOOKUP(J31&amp;" "&amp;B36,[1]UITSLAGEN!$N$6:$S$113,5,FALSE))+IF(ISNA(X36),0,VLOOKUP(B36&amp;" "&amp;J31,[1]UITSLAGEN!$N$6:$S$113,5,FALSE)))</f>
        <v>3</v>
      </c>
      <c r="AE37" s="20">
        <f>IF(AND(ISNA(Y36),ISNA(Y37)),0,IF(ISNA(Y37),0,-VLOOKUP(L31&amp;" "&amp;B36,[1]UITSLAGEN!$N$6:$S$113,5,FALSE))+IF(ISNA(Y36),0,VLOOKUP(B36&amp;" "&amp;L31,[1]UITSLAGEN!$N$6:$S$113,5,FALSE)))</f>
        <v>0</v>
      </c>
      <c r="AF37" s="20">
        <f>IF(AND(ISNA(Z36),ISNA(Z37)),0,IF(ISNA(Z37),0,-VLOOKUP(N31&amp;" "&amp;B36,[1]UITSLAGEN!$N$6:$S$113,5,FALSE))+IF(ISNA(Z36),0,VLOOKUP(B36&amp;" "&amp;N31,[1]UITSLAGEN!$N$6:$S$113,5,FALSE)))</f>
        <v>0</v>
      </c>
    </row>
    <row r="38" spans="2:32" ht="30" customHeight="1">
      <c r="B38" s="151" t="s">
        <v>46</v>
      </c>
      <c r="C38" s="153" t="str">
        <f>IF(ISNA(VLOOKUP(B38,[1]teams!$B$1:$C$77,2,FALSE)),"",VLOOKUP(B38,[1]teams!$B$1:$C$77,2,FALSE))</f>
        <v>Sp.Stad Banaantjes</v>
      </c>
      <c r="D38" s="182">
        <f>AA38</f>
        <v>2</v>
      </c>
      <c r="E38" s="15">
        <f>AA39</f>
        <v>-4</v>
      </c>
      <c r="F38" s="123">
        <f>AB38</f>
        <v>4</v>
      </c>
      <c r="G38" s="1">
        <f>AB39</f>
        <v>18</v>
      </c>
      <c r="H38" s="146"/>
      <c r="I38" s="44"/>
      <c r="J38" s="104">
        <f>AD38</f>
        <v>2</v>
      </c>
      <c r="K38" s="1">
        <f>AD39</f>
        <v>-3</v>
      </c>
      <c r="L38" s="104" t="str">
        <f>AE38</f>
        <v/>
      </c>
      <c r="M38" s="1">
        <f>AE39</f>
        <v>0</v>
      </c>
      <c r="N38" s="123" t="str">
        <f>AF38</f>
        <v/>
      </c>
      <c r="O38" s="1">
        <f>AF39</f>
        <v>0</v>
      </c>
      <c r="P38" s="148">
        <f>IF(NOT(ISTEXT(D38)),D38) +IF(NOT(ISTEXT(F38)),F38)+IF(NOT(ISTEXT(H38)),H38) +IF(NOT(ISTEXT(J38)),J38)+IF(NOT(ISTEXT(L38)),L38) +IF(NOT(ISTEXT(N38)),N38)</f>
        <v>8</v>
      </c>
      <c r="Q38" s="41">
        <f>IF(AND(E38="",G38="",I38="",K38="",M38="",O38=""),"",E38+G38+I38+K38+M38+O38)</f>
        <v>11</v>
      </c>
      <c r="R38" s="74">
        <f>IF(T38,"",RANK(S38,S34:S45,0)+T38)</f>
        <v>2</v>
      </c>
      <c r="S38" s="20">
        <f>IF(C38="",-10000,IF(P38="","",-(RANK(P38,P34:P45,0)*1000-Q38)))</f>
        <v>-1989</v>
      </c>
      <c r="T38" s="20" t="b">
        <f>IF(C38="",TRUE)</f>
        <v>0</v>
      </c>
      <c r="U38" s="20">
        <f>VLOOKUP(B38&amp;" "&amp;D31,[1]UITSLAGEN!$N$6:$O$113,2,FALSE)</f>
        <v>2</v>
      </c>
      <c r="V38" s="20" t="e">
        <f>VLOOKUP(B38&amp;" "&amp;F31,[1]UITSLAGEN!$N$6:$O$113,2,FALSE)</f>
        <v>#N/A</v>
      </c>
      <c r="W38" s="20" t="e">
        <f>VLOOKUP(B38&amp;" "&amp;H31,[1]UITSLAGEN!$N$6:$O$113,2,FALSE)</f>
        <v>#N/A</v>
      </c>
      <c r="X38" s="20">
        <f>VLOOKUP(B38&amp;" "&amp;J31,[1]UITSLAGEN!$N$6:$O$113,2,FALSE)</f>
        <v>2</v>
      </c>
      <c r="Y38" s="20" t="e">
        <f>VLOOKUP(B38&amp;" "&amp;L31,[1]UITSLAGEN!$N$6:$O$113,2,FALSE)</f>
        <v>#N/A</v>
      </c>
      <c r="Z38" s="20" t="e">
        <f>VLOOKUP(B38&amp;" "&amp;N31,[1]UITSLAGEN!$N$6:$O$113,2,FALSE)</f>
        <v>#N/A</v>
      </c>
      <c r="AA38" s="20">
        <f>IF(AND(ISNA(U38),ISNA(U39)),"",IF(ISNA(U38),0,U38)+IF(ISNA(U39),0,U39))</f>
        <v>2</v>
      </c>
      <c r="AB38" s="20">
        <f>IF(AND(ISNA(V38),ISNA(V39)),"",IF(ISNA(V38),0,V38)+IF(ISNA(V39),0,V39))</f>
        <v>4</v>
      </c>
      <c r="AD38" s="20">
        <f>IF(AND(ISNA(X38),ISNA(X39)),"",IF(ISNA(X38),0,X38)+IF(ISNA(X39),0,X39))</f>
        <v>2</v>
      </c>
      <c r="AE38" s="20" t="str">
        <f>IF(AND(ISNA(Y38),ISNA(Y39)),"",IF(ISNA(Y38),0,Y38)+IF(ISNA(Y39),0,Y39))</f>
        <v/>
      </c>
      <c r="AF38" s="20" t="str">
        <f>IF(AND(ISNA(Z38),ISNA(Z39)),"",IF(ISNA(Z38),0,Z38)+IF(ISNA(Z39),0,Z39))</f>
        <v/>
      </c>
    </row>
    <row r="39" spans="2:32" ht="30" customHeight="1" thickBot="1">
      <c r="B39" s="156"/>
      <c r="C39" s="157"/>
      <c r="D39" s="83"/>
      <c r="E39" s="48"/>
      <c r="F39" s="123"/>
      <c r="G39" s="26"/>
      <c r="H39" s="150"/>
      <c r="I39" s="42"/>
      <c r="J39" s="120"/>
      <c r="K39" s="34"/>
      <c r="L39" s="120"/>
      <c r="M39" s="23"/>
      <c r="N39" s="69"/>
      <c r="O39" s="24"/>
      <c r="P39" s="149"/>
      <c r="Q39" s="43"/>
      <c r="R39" s="75"/>
      <c r="U39" s="20" t="e">
        <f>VLOOKUP(D31&amp;" "&amp;B38,[1]UITSLAGEN!$N$6:$Q$113,4,FALSE)</f>
        <v>#N/A</v>
      </c>
      <c r="V39" s="20">
        <f>VLOOKUP(F31&amp;" "&amp;B38,[1]UITSLAGEN!$N$6:$Q$113,4,FALSE)</f>
        <v>4</v>
      </c>
      <c r="W39" s="20" t="e">
        <f>VLOOKUP(H31&amp;" "&amp;B38,[1]UITSLAGEN!$N$6:$Q$113,4,FALSE)</f>
        <v>#N/A</v>
      </c>
      <c r="X39" s="20" t="e">
        <f>VLOOKUP(J31&amp;" "&amp;B38,[1]UITSLAGEN!$N$6:$Q$113,4,FALSE)</f>
        <v>#N/A</v>
      </c>
      <c r="Y39" s="20" t="e">
        <f>VLOOKUP(L31&amp;" "&amp;B38,[1]UITSLAGEN!$N$6:$Q$113,4,FALSE)</f>
        <v>#N/A</v>
      </c>
      <c r="Z39" s="20" t="e">
        <f>VLOOKUP(N31&amp;" "&amp;B38,[1]UITSLAGEN!$N$6:$Q$113,4,FALSE)</f>
        <v>#N/A</v>
      </c>
      <c r="AA39" s="20">
        <f>IF(AND(ISNA(U38),ISNA(U39)),0,IF(ISNA(U39),0,-VLOOKUP(D31&amp;" "&amp;B38,[1]UITSLAGEN!$N$6:$S$113,5,FALSE))+IF(ISNA(U38),0,VLOOKUP(B38&amp;" "&amp;D31,[1]UITSLAGEN!$N$6:$S$113,5,FALSE)))</f>
        <v>-4</v>
      </c>
      <c r="AB39" s="20">
        <f>IF(AND(ISNA(V38),ISNA(V39)),0,IF(ISNA(V39),0,-VLOOKUP(F31&amp;" "&amp;B38,[1]UITSLAGEN!$N$6:$S$113,5,FALSE))+IF(ISNA(V38),0,VLOOKUP(B38&amp;" "&amp;F31,[1]UITSLAGEN!$N$6:$S$113,5,FALSE)))</f>
        <v>18</v>
      </c>
      <c r="AD39" s="20">
        <f>IF(AND(ISNA(X38),ISNA(X39)),0,IF(ISNA(X39),0,-VLOOKUP(J31&amp;" "&amp;B38,[1]UITSLAGEN!$N$6:$S$113,5,FALSE))+IF(ISNA(X38),0,VLOOKUP(B38&amp;" "&amp;J31,[1]UITSLAGEN!$N$6:$S$113,5,FALSE)))</f>
        <v>-3</v>
      </c>
      <c r="AE39" s="20">
        <f>IF(AND(ISNA(Y38),ISNA(Y39)),0,IF(ISNA(Y39),0,-VLOOKUP(L31&amp;" "&amp;B38,[1]UITSLAGEN!$N$6:$S$113,5,FALSE))+IF(ISNA(Y38),0,VLOOKUP(B38&amp;" "&amp;L31,[1]UITSLAGEN!$N$6:$S$113,5,FALSE)))</f>
        <v>0</v>
      </c>
      <c r="AF39" s="20">
        <f>IF(AND(ISNA(Z38),ISNA(Z39)),0,IF(ISNA(Z39),0,-VLOOKUP(N31&amp;" "&amp;B38,[1]UITSLAGEN!$N$6:$S$113,5,FALSE))+IF(ISNA(Z38),0,VLOOKUP(B38&amp;" "&amp;N31,[1]UITSLAGEN!$N$6:$S$113,5,FALSE)))</f>
        <v>0</v>
      </c>
    </row>
    <row r="40" spans="2:32" ht="30" customHeight="1">
      <c r="B40" s="151" t="s">
        <v>47</v>
      </c>
      <c r="C40" s="153" t="str">
        <f>IF(ISNA(VLOOKUP(B40,[1]teams!$B$1:$C$77,2,FALSE)),"",VLOOKUP(B40,[1]teams!$B$1:$C$77,2,FALSE))</f>
        <v>VVO Wolken</v>
      </c>
      <c r="D40" s="182">
        <f>AA40</f>
        <v>1</v>
      </c>
      <c r="E40" s="15">
        <f>AA41</f>
        <v>-6</v>
      </c>
      <c r="F40" s="123">
        <f>AB40</f>
        <v>2</v>
      </c>
      <c r="G40" s="1">
        <f>AB41</f>
        <v>-3</v>
      </c>
      <c r="H40" s="104">
        <f>AC40</f>
        <v>2</v>
      </c>
      <c r="I40" s="1">
        <f>AC41</f>
        <v>3</v>
      </c>
      <c r="J40" s="146"/>
      <c r="K40" s="44"/>
      <c r="L40" s="104" t="str">
        <f>AE40</f>
        <v/>
      </c>
      <c r="M40" s="1">
        <f>AE41</f>
        <v>0</v>
      </c>
      <c r="N40" s="123" t="str">
        <f>AF40</f>
        <v/>
      </c>
      <c r="O40" s="1">
        <f>AF41</f>
        <v>0</v>
      </c>
      <c r="P40" s="148">
        <f>IF(NOT(ISTEXT(D40)),D40) +IF(NOT(ISTEXT(F40)),F40)+IF(NOT(ISTEXT(H40)),H40) +IF(NOT(ISTEXT(J40)),J40)+IF(NOT(ISTEXT(L40)),L40) +IF(NOT(ISTEXT(N40)),N40)</f>
        <v>5</v>
      </c>
      <c r="Q40" s="41">
        <f>IF(AND(E40="",G40="",I40="",K40="",M40="",O40=""),"",E40+G40+I40+K40+M40+O40)</f>
        <v>-6</v>
      </c>
      <c r="R40" s="74">
        <f>IF(T40,"",RANK(S40,S34:S45,0)+T40)</f>
        <v>3</v>
      </c>
      <c r="S40" s="20">
        <f>IF(C40="",-10000,IF(P40="","",-(RANK(P40,P34:P45,0)*1000-Q40)))</f>
        <v>-3006</v>
      </c>
      <c r="T40" s="20" t="b">
        <f>IF(C40="",TRUE)</f>
        <v>0</v>
      </c>
      <c r="U40" s="20" t="e">
        <f>VLOOKUP(B40&amp;" "&amp;D31,[1]UITSLAGEN!$N$6:$O$113,2,FALSE)</f>
        <v>#N/A</v>
      </c>
      <c r="V40" s="20">
        <f>VLOOKUP(B40&amp;" "&amp;F31,[1]UITSLAGEN!$N$6:$O$113,2,FALSE)</f>
        <v>2</v>
      </c>
      <c r="W40" s="20" t="e">
        <f>VLOOKUP(B40&amp;" "&amp;H31,[1]UITSLAGEN!$N$6:$O$113,2,FALSE)</f>
        <v>#N/A</v>
      </c>
      <c r="X40" s="20" t="e">
        <f>VLOOKUP(B40&amp;" "&amp;J31,[1]UITSLAGEN!$N$6:$O$113,2,FALSE)</f>
        <v>#N/A</v>
      </c>
      <c r="Y40" s="20" t="e">
        <f>VLOOKUP(B40&amp;" "&amp;L31,[1]UITSLAGEN!$N$6:$O$113,2,FALSE)</f>
        <v>#N/A</v>
      </c>
      <c r="Z40" s="20" t="e">
        <f>VLOOKUP(B40&amp;" "&amp;N31,[1]UITSLAGEN!$N$6:$O$113,2,FALSE)</f>
        <v>#N/A</v>
      </c>
      <c r="AA40" s="20">
        <f>IF(AND(ISNA(U40),ISNA(U41)),"",IF(ISNA(U40),0,U40)+IF(ISNA(U41),0,U41))</f>
        <v>1</v>
      </c>
      <c r="AB40" s="20">
        <f>IF(AND(ISNA(V40),ISNA(V41)),"",IF(ISNA(V40),0,V40)+IF(ISNA(V41),0,V41))</f>
        <v>2</v>
      </c>
      <c r="AC40" s="20">
        <f>IF(AND(ISNA(W40),ISNA(W41)),"",IF(ISNA(W40),0,W40)+IF(ISNA(W41),0,W41))</f>
        <v>2</v>
      </c>
      <c r="AE40" s="20" t="str">
        <f>IF(AND(ISNA(Y40),ISNA(Y41)),"",IF(ISNA(Y40),0,Y40)+IF(ISNA(Y41),0,Y41))</f>
        <v/>
      </c>
      <c r="AF40" s="20" t="str">
        <f>IF(AND(ISNA(Z40),ISNA(Z41)),"",IF(ISNA(Z40),0,Z40)+IF(ISNA(Z41),0,Z41))</f>
        <v/>
      </c>
    </row>
    <row r="41" spans="2:32" ht="30" customHeight="1" thickBot="1">
      <c r="B41" s="156"/>
      <c r="C41" s="157"/>
      <c r="D41" s="83"/>
      <c r="E41" s="48"/>
      <c r="F41" s="123"/>
      <c r="G41" s="23"/>
      <c r="H41" s="120"/>
      <c r="I41" s="26"/>
      <c r="J41" s="150"/>
      <c r="K41" s="42"/>
      <c r="L41" s="120"/>
      <c r="M41" s="34"/>
      <c r="N41" s="69"/>
      <c r="O41" s="24"/>
      <c r="P41" s="149"/>
      <c r="Q41" s="43"/>
      <c r="R41" s="75"/>
      <c r="U41" s="20">
        <f>VLOOKUP(D31&amp;" "&amp;B40,[1]UITSLAGEN!$N$6:$Q$113,4,FALSE)</f>
        <v>1</v>
      </c>
      <c r="V41" s="20" t="e">
        <f>VLOOKUP(F31&amp;" "&amp;B40,[1]UITSLAGEN!$N$6:$Q$113,4,FALSE)</f>
        <v>#N/A</v>
      </c>
      <c r="W41" s="20">
        <f>VLOOKUP(H31&amp;" "&amp;B40,[1]UITSLAGEN!$N$6:$Q$113,4,FALSE)</f>
        <v>2</v>
      </c>
      <c r="X41" s="20" t="e">
        <f>VLOOKUP(J31&amp;" "&amp;B40,[1]UITSLAGEN!$N$6:$Q$113,4,FALSE)</f>
        <v>#N/A</v>
      </c>
      <c r="Y41" s="20" t="e">
        <f>VLOOKUP(L31&amp;" "&amp;B40,[1]UITSLAGEN!$N$6:$Q$113,4,FALSE)</f>
        <v>#N/A</v>
      </c>
      <c r="Z41" s="20" t="e">
        <f>VLOOKUP(N31&amp;" "&amp;B40,[1]UITSLAGEN!$N$6:$Q$113,4,FALSE)</f>
        <v>#N/A</v>
      </c>
      <c r="AA41" s="20">
        <f>IF(AND(ISNA(U40),ISNA(U41)),0,IF(ISNA(U41),0,-VLOOKUP(D31&amp;" "&amp;B40,[1]UITSLAGEN!$N$6:$S$113,5,FALSE))+IF(ISNA(U40),0,VLOOKUP(B40&amp;" "&amp;D31,[1]UITSLAGEN!$N$6:$S$113,5,FALSE)))</f>
        <v>-6</v>
      </c>
      <c r="AB41" s="20">
        <f>IF(AND(ISNA(V40),ISNA(V41)),0,IF(ISNA(V41),0,-VLOOKUP(F31&amp;" "&amp;B40,[1]UITSLAGEN!$N$6:$S$113,5,FALSE))+IF(ISNA(V40),0,VLOOKUP(B40&amp;" "&amp;F31,[1]UITSLAGEN!$N$6:$S$113,5,FALSE)))</f>
        <v>-3</v>
      </c>
      <c r="AC41" s="20">
        <f>IF(AND(ISNA(W40),ISNA(W41)),0,IF(ISNA(W41),0,-VLOOKUP(H31&amp;" "&amp;B40,[1]UITSLAGEN!$N$6:$S$113,5,FALSE))+IF(ISNA(W40),0,VLOOKUP(B40&amp;" "&amp;H31,[1]UITSLAGEN!$N$6:$S$113,5,FALSE)))</f>
        <v>3</v>
      </c>
      <c r="AE41" s="20">
        <f>IF(AND(ISNA(Y40),ISNA(Y41)),0,IF(ISNA(Y41),0,-VLOOKUP(L31&amp;" "&amp;B40,[1]UITSLAGEN!$N$6:$S$113,5,FALSE))+IF(ISNA(Y40),0,VLOOKUP(B40&amp;" "&amp;L31,[1]UITSLAGEN!$N$6:$S$113,5,FALSE)))</f>
        <v>0</v>
      </c>
      <c r="AF41" s="20">
        <f>IF(AND(ISNA(Z40),ISNA(Z41)),0,IF(ISNA(Z41),0,-VLOOKUP(N31&amp;" "&amp;B40,[1]UITSLAGEN!$N$6:$S$113,5,FALSE))+IF(ISNA(Z40),0,VLOOKUP(B40&amp;" "&amp;N31,[1]UITSLAGEN!$N$6:$S$113,5,FALSE)))</f>
        <v>0</v>
      </c>
    </row>
    <row r="42" spans="2:32" ht="30" customHeight="1">
      <c r="B42" s="151" t="s">
        <v>48</v>
      </c>
      <c r="C42" s="153" t="str">
        <f>IF(ISNA(VLOOKUP(B42,[1]teams!$B$1:$C$77,2,FALSE)),"",VLOOKUP(B42,[1]teams!$B$1:$C$77,2,FALSE))</f>
        <v/>
      </c>
      <c r="D42" s="182" t="str">
        <f>AA42</f>
        <v/>
      </c>
      <c r="E42" s="15">
        <f>AA43</f>
        <v>0</v>
      </c>
      <c r="F42" s="119" t="str">
        <f>AB42</f>
        <v/>
      </c>
      <c r="G42" s="1">
        <f>AB43</f>
        <v>0</v>
      </c>
      <c r="H42" s="104" t="str">
        <f>AC42</f>
        <v/>
      </c>
      <c r="I42" s="1">
        <f>AC43</f>
        <v>0</v>
      </c>
      <c r="J42" s="104" t="str">
        <f>AD42</f>
        <v/>
      </c>
      <c r="K42" s="1">
        <f>AD43</f>
        <v>0</v>
      </c>
      <c r="L42" s="146"/>
      <c r="M42" s="44"/>
      <c r="N42" s="123" t="str">
        <f>AF42</f>
        <v/>
      </c>
      <c r="O42" s="1">
        <f>AF43</f>
        <v>0</v>
      </c>
      <c r="P42" s="148">
        <f>IF(NOT(ISTEXT(D42)),D42) +IF(NOT(ISTEXT(F42)),F42)+IF(NOT(ISTEXT(H42)),H42) +IF(NOT(ISTEXT(J42)),J42)+IF(NOT(ISTEXT(L42)),L42) +IF(NOT(ISTEXT(N42)),N42)</f>
        <v>0</v>
      </c>
      <c r="Q42" s="41">
        <f>IF(AND(E42="",G42="",I42="",K42="",M42="",O42=""),"",E42+G42+I42+K42+M42+O42)</f>
        <v>0</v>
      </c>
      <c r="R42" s="74" t="str">
        <f>IF(T42,"",RANK(S42,S34:S45,0)+T42)</f>
        <v/>
      </c>
      <c r="S42" s="20">
        <f>IF(C42="",-10000,IF(P42="","",-(RANK(P42,P34:P45,0)*1000-Q42)))</f>
        <v>-10000</v>
      </c>
      <c r="T42" s="20" t="b">
        <f>IF(C42="",TRUE)</f>
        <v>1</v>
      </c>
      <c r="U42" s="20" t="e">
        <f>VLOOKUP(B42&amp;" "&amp;D31,[1]UITSLAGEN!$N$6:$O$113,2,FALSE)</f>
        <v>#N/A</v>
      </c>
      <c r="V42" s="20" t="e">
        <f>VLOOKUP(B42&amp;" "&amp;F31,[1]UITSLAGEN!$N$6:$O$113,2,FALSE)</f>
        <v>#N/A</v>
      </c>
      <c r="W42" s="20" t="e">
        <f>VLOOKUP(B42&amp;" "&amp;H31,[1]UITSLAGEN!$N$6:$O$113,2,FALSE)</f>
        <v>#N/A</v>
      </c>
      <c r="X42" s="20" t="e">
        <f>VLOOKUP(B42&amp;" "&amp;J31,[1]UITSLAGEN!$N$6:$O$113,2,FALSE)</f>
        <v>#N/A</v>
      </c>
      <c r="Y42" s="20" t="e">
        <f>VLOOKUP(B42&amp;" "&amp;L31,[1]UITSLAGEN!$N$6:$O$113,2,FALSE)</f>
        <v>#N/A</v>
      </c>
      <c r="Z42" s="20" t="e">
        <f>VLOOKUP(B42&amp;" "&amp;N31,[1]UITSLAGEN!$N$6:$O$113,2,FALSE)</f>
        <v>#N/A</v>
      </c>
      <c r="AA42" s="20" t="str">
        <f>IF(AND(ISNA(U42),ISNA(U43)),"",IF(ISNA(U42),0,U42)+IF(ISNA(U43),0,U43))</f>
        <v/>
      </c>
      <c r="AB42" s="20" t="str">
        <f>IF(AND(ISNA(V42),ISNA(V43)),"",IF(ISNA(V42),0,V42)+IF(ISNA(V43),0,V43))</f>
        <v/>
      </c>
      <c r="AC42" s="20" t="str">
        <f>IF(AND(ISNA(W42),ISNA(W43)),"",IF(ISNA(W42),0,W42)+IF(ISNA(W43),0,W43))</f>
        <v/>
      </c>
      <c r="AD42" s="20" t="str">
        <f>IF(AND(ISNA(X42),ISNA(X43)),"",IF(ISNA(X42),0,X42)+IF(ISNA(X43),0,X43))</f>
        <v/>
      </c>
      <c r="AF42" s="20" t="str">
        <f>IF(AND(ISNA(Z42),ISNA(Z43)),"",IF(ISNA(Z42),0,Z42)+IF(ISNA(Z43),0,Z43))</f>
        <v/>
      </c>
    </row>
    <row r="43" spans="2:32" ht="30" customHeight="1" thickBot="1">
      <c r="B43" s="156"/>
      <c r="C43" s="157"/>
      <c r="D43" s="83"/>
      <c r="E43" s="48"/>
      <c r="F43" s="120"/>
      <c r="G43" s="23"/>
      <c r="H43" s="120"/>
      <c r="I43" s="23"/>
      <c r="J43" s="120"/>
      <c r="K43" s="26"/>
      <c r="L43" s="150"/>
      <c r="M43" s="42"/>
      <c r="N43" s="69"/>
      <c r="O43" s="45"/>
      <c r="P43" s="149"/>
      <c r="Q43" s="43"/>
      <c r="R43" s="75"/>
      <c r="U43" s="20" t="e">
        <f>VLOOKUP(D31&amp;" "&amp;B42,[1]UITSLAGEN!$N$6:$Q$113,4,FALSE)</f>
        <v>#N/A</v>
      </c>
      <c r="V43" s="20" t="e">
        <f>VLOOKUP(F31&amp;" "&amp;B42,[1]UITSLAGEN!$N$6:$Q$113,4,FALSE)</f>
        <v>#N/A</v>
      </c>
      <c r="W43" s="20" t="e">
        <f>VLOOKUP(H31&amp;" "&amp;B42,[1]UITSLAGEN!$N$6:$Q$113,4,FALSE)</f>
        <v>#N/A</v>
      </c>
      <c r="X43" s="20" t="e">
        <f>VLOOKUP(J31&amp;" "&amp;B42,[1]UITSLAGEN!$N$6:$Q$113,4,FALSE)</f>
        <v>#N/A</v>
      </c>
      <c r="Y43" s="20" t="e">
        <f>VLOOKUP(L31&amp;" "&amp;B42,[1]UITSLAGEN!$N$6:$Q$113,4,FALSE)</f>
        <v>#N/A</v>
      </c>
      <c r="Z43" s="20" t="e">
        <f>VLOOKUP(N31&amp;" "&amp;B42,[1]UITSLAGEN!$N$6:$Q$113,4,FALSE)</f>
        <v>#N/A</v>
      </c>
      <c r="AA43" s="20">
        <f>IF(AND(ISNA(U42),ISNA(U43)),0,IF(ISNA(U43),0,-VLOOKUP(D31&amp;" "&amp;B42,[1]UITSLAGEN!$N$6:$S$113,5,FALSE))+IF(ISNA(U42),0,VLOOKUP(B42&amp;" "&amp;D31,[1]UITSLAGEN!$N$6:$S$113,5,FALSE)))</f>
        <v>0</v>
      </c>
      <c r="AB43" s="20">
        <f>IF(AND(ISNA(V42),ISNA(V43)),0,IF(ISNA(V43),0,-VLOOKUP(F31&amp;" "&amp;B42,[1]UITSLAGEN!$N$6:$S$113,5,FALSE))+IF(ISNA(V42),0,VLOOKUP(B42&amp;" "&amp;F31,[1]UITSLAGEN!$N$6:$S$113,5,FALSE)))</f>
        <v>0</v>
      </c>
      <c r="AC43" s="20">
        <f>IF(AND(ISNA(W42),ISNA(W43)),0,IF(ISNA(W43),0,-VLOOKUP(H31&amp;" "&amp;B42,[1]UITSLAGEN!$N$6:$S$113,5,FALSE))+IF(ISNA(W42),0,VLOOKUP(B42&amp;" "&amp;H31,[1]UITSLAGEN!$N$6:$S$113,5,FALSE)))</f>
        <v>0</v>
      </c>
      <c r="AD43" s="20">
        <f>IF(AND(ISNA(X42),ISNA(X43)),0,IF(ISNA(X43),0,-VLOOKUP(J31&amp;" "&amp;B42,[1]UITSLAGEN!$N$6:$S$113,5,FALSE))+IF(ISNA(X42),0,VLOOKUP(B42&amp;" "&amp;J31,[1]UITSLAGEN!$N$6:$S$113,5,FALSE)))</f>
        <v>0</v>
      </c>
      <c r="AF43" s="20">
        <f>IF(AND(ISNA(Z42),ISNA(Z43)),0,IF(ISNA(Z43),0,-VLOOKUP(N31&amp;" "&amp;B42,[1]UITSLAGEN!$N$6:$S$113,5,FALSE))+IF(ISNA(Z42),0,VLOOKUP(B42&amp;" "&amp;N31,[1]UITSLAGEN!$N$6:$S$113,5,FALSE)))</f>
        <v>0</v>
      </c>
    </row>
    <row r="44" spans="2:32" ht="30" customHeight="1">
      <c r="B44" s="151" t="s">
        <v>49</v>
      </c>
      <c r="C44" s="153" t="str">
        <f>IF(ISNA(VLOOKUP(B44,[1]teams!$B$1:$C$77,2,FALSE)),"",VLOOKUP(B44,[1]teams!$B$1:$C$77,2,FALSE))</f>
        <v/>
      </c>
      <c r="D44" s="123" t="str">
        <f>AA44</f>
        <v/>
      </c>
      <c r="E44" s="1">
        <f>AA45</f>
        <v>0</v>
      </c>
      <c r="F44" s="123" t="str">
        <f>AB44</f>
        <v/>
      </c>
      <c r="G44" s="1">
        <f>AB45</f>
        <v>0</v>
      </c>
      <c r="H44" s="104" t="str">
        <f>AC44</f>
        <v/>
      </c>
      <c r="I44" s="1">
        <f>AC45</f>
        <v>0</v>
      </c>
      <c r="J44" s="104" t="str">
        <f>AD44</f>
        <v/>
      </c>
      <c r="K44" s="1">
        <f>AD45</f>
        <v>0</v>
      </c>
      <c r="L44" s="104" t="str">
        <f>AE44</f>
        <v/>
      </c>
      <c r="M44" s="1">
        <f>AE45</f>
        <v>0</v>
      </c>
      <c r="N44" s="146"/>
      <c r="O44" s="46"/>
      <c r="P44" s="148">
        <f>IF(NOT(ISTEXT(D44)),D44) +IF(NOT(ISTEXT(F44)),F44)+IF(NOT(ISTEXT(H44)),H44) +IF(NOT(ISTEXT(J44)),J44)+IF(NOT(ISTEXT(L44)),L44) +IF(NOT(ISTEXT(N44)),N44)</f>
        <v>0</v>
      </c>
      <c r="Q44" s="41">
        <f>IF(AND(E44="",G44="",I44="",K44="",M44="",O44=""),"",E44+G44+I44+K44+M44+O44)</f>
        <v>0</v>
      </c>
      <c r="R44" s="74" t="str">
        <f>IF(T44,"",RANK(S44,S34:S45,0)+T44)</f>
        <v/>
      </c>
      <c r="S44" s="20">
        <f>IF(C44="",-10000,IF(P44="","",-(RANK(P44,P34:P45,0)*1000-Q44)))</f>
        <v>-10000</v>
      </c>
      <c r="T44" s="20" t="b">
        <f>IF(C44="",TRUE)</f>
        <v>1</v>
      </c>
      <c r="U44" s="20" t="e">
        <f>VLOOKUP(B44&amp;" "&amp;D31,[1]UITSLAGEN!$N$6:$O$113,2,FALSE)</f>
        <v>#N/A</v>
      </c>
      <c r="V44" s="20" t="e">
        <f>VLOOKUP(B44&amp;" "&amp;F31,[1]UITSLAGEN!$N$6:$O$113,2,FALSE)</f>
        <v>#N/A</v>
      </c>
      <c r="W44" s="20" t="e">
        <f>VLOOKUP(B44&amp;" "&amp;H31,[1]UITSLAGEN!$N$6:$O$113,2,FALSE)</f>
        <v>#N/A</v>
      </c>
      <c r="X44" s="20" t="e">
        <f>VLOOKUP(B44&amp;" "&amp;J31,[1]UITSLAGEN!$N$6:$O$113,2,FALSE)</f>
        <v>#N/A</v>
      </c>
      <c r="Y44" s="20" t="e">
        <f>VLOOKUP(B44&amp;" "&amp;L31,[1]UITSLAGEN!$N$6:$O$113,2,FALSE)</f>
        <v>#N/A</v>
      </c>
      <c r="Z44" s="20" t="e">
        <f>VLOOKUP(B44&amp;" "&amp;N31,[1]UITSLAGEN!$N$6:$O$113,2,FALSE)</f>
        <v>#N/A</v>
      </c>
      <c r="AA44" s="20" t="str">
        <f>IF(AND(ISNA(U44),ISNA(U45)),"",IF(ISNA(U44),0,U44)+IF(ISNA(U45),0,U45))</f>
        <v/>
      </c>
      <c r="AB44" s="20" t="str">
        <f>IF(AND(ISNA(V44),ISNA(V45)),"",IF(ISNA(V44),0,V44)+IF(ISNA(V45),0,V45))</f>
        <v/>
      </c>
      <c r="AC44" s="20" t="str">
        <f>IF(AND(ISNA(W44),ISNA(W45)),"",IF(ISNA(W44),0,W44)+IF(ISNA(W45),0,W45))</f>
        <v/>
      </c>
      <c r="AD44" s="20" t="str">
        <f>IF(AND(ISNA(X44),ISNA(X45)),"",IF(ISNA(X44),0,X44)+IF(ISNA(X45),0,X45))</f>
        <v/>
      </c>
      <c r="AE44" s="20" t="str">
        <f>IF(AND(ISNA(Y44),ISNA(Y45)),"",IF(ISNA(Y44),0,Y44)+IF(ISNA(Y45),0,Y45))</f>
        <v/>
      </c>
    </row>
    <row r="45" spans="2:32" ht="30" customHeight="1" thickBot="1">
      <c r="B45" s="152"/>
      <c r="C45" s="154"/>
      <c r="D45" s="155"/>
      <c r="E45" s="30"/>
      <c r="F45" s="155"/>
      <c r="G45" s="30"/>
      <c r="H45" s="105"/>
      <c r="I45" s="30"/>
      <c r="J45" s="105"/>
      <c r="K45" s="30"/>
      <c r="L45" s="105"/>
      <c r="M45" s="29"/>
      <c r="N45" s="147"/>
      <c r="O45" s="47"/>
      <c r="P45" s="149"/>
      <c r="Q45" s="43"/>
      <c r="R45" s="75"/>
      <c r="U45" s="20" t="e">
        <f>VLOOKUP(D31&amp;" "&amp;B44,[1]UITSLAGEN!$N$6:$Q$113,4,FALSE)</f>
        <v>#N/A</v>
      </c>
      <c r="V45" s="20" t="e">
        <f>VLOOKUP(F31&amp;" "&amp;B44,[1]UITSLAGEN!$N$6:$Q$113,4,FALSE)</f>
        <v>#N/A</v>
      </c>
      <c r="W45" s="20" t="e">
        <f>VLOOKUP(H31&amp;" "&amp;B44,[1]UITSLAGEN!$N$6:$Q$113,4,FALSE)</f>
        <v>#N/A</v>
      </c>
      <c r="X45" s="20" t="e">
        <f>VLOOKUP(J31&amp;" "&amp;B44,[1]UITSLAGEN!$N$6:$Q$113,4,FALSE)</f>
        <v>#N/A</v>
      </c>
      <c r="Y45" s="20" t="e">
        <f>VLOOKUP(L31&amp;" "&amp;B44,[1]UITSLAGEN!$N$6:$Q$113,4,FALSE)</f>
        <v>#N/A</v>
      </c>
      <c r="Z45" s="20" t="e">
        <f>VLOOKUP(N31&amp;" "&amp;B44,[1]UITSLAGEN!$N$6:$Q$113,4,FALSE)</f>
        <v>#N/A</v>
      </c>
      <c r="AA45" s="20">
        <f>IF(AND(ISNA(U44),ISNA(U45)),0,IF(ISNA(U45),0,-VLOOKUP(D31&amp;" "&amp;B44,[1]UITSLAGEN!$N$6:$S$113,5,FALSE))+IF(ISNA(U44),0,VLOOKUP(B44&amp;" "&amp;D31,[1]UITSLAGEN!$N$6:$S$113,5,FALSE)))</f>
        <v>0</v>
      </c>
      <c r="AB45" s="20">
        <f>IF(AND(ISNA(V44),ISNA(V45)),0,IF(ISNA(V45),0,-VLOOKUP(F31&amp;" "&amp;B44,[1]UITSLAGEN!$N$6:$S$113,5,FALSE))+IF(ISNA(V44),0,VLOOKUP(B44&amp;" "&amp;F31,[1]UITSLAGEN!$N$6:$S$113,5,FALSE)))</f>
        <v>0</v>
      </c>
      <c r="AC45" s="20">
        <f>IF(AND(ISNA(W44),ISNA(W45)),0,IF(ISNA(W45),0,-VLOOKUP(H31&amp;" "&amp;B44,[1]UITSLAGEN!$N$6:$S$113,5,FALSE))+IF(ISNA(W44),0,VLOOKUP(B44&amp;" "&amp;H31,[1]UITSLAGEN!$N$6:$S$113,5,FALSE)))</f>
        <v>0</v>
      </c>
      <c r="AD45" s="20">
        <f>IF(AND(ISNA(X44),ISNA(X45)),0,IF(ISNA(X45),0,-VLOOKUP(J31&amp;" "&amp;B44,[1]UITSLAGEN!$N$6:$S$113,5,FALSE))+IF(ISNA(X44),0,VLOOKUP(B44&amp;" "&amp;J31,[1]UITSLAGEN!$N$6:$S$113,5,FALSE)))</f>
        <v>0</v>
      </c>
      <c r="AE45" s="20">
        <f>IF(AND(ISNA(Y44),ISNA(Y45)),0,IF(ISNA(Y45),0,-VLOOKUP(L31&amp;" "&amp;B44,[1]UITSLAGEN!$N$6:$S$113,5,FALSE))+IF(ISNA(Y44),0,VLOOKUP(B44&amp;" "&amp;L31,[1]UITSLAGEN!$N$6:$S$113,5,FALSE)))</f>
        <v>0</v>
      </c>
    </row>
    <row r="46" spans="2:32" ht="22.15" customHeight="1" thickBot="1">
      <c r="D46" s="20" t="str">
        <f>B49</f>
        <v>4-D1</v>
      </c>
      <c r="F46" s="20" t="str">
        <f>B51</f>
        <v>4-D2</v>
      </c>
      <c r="H46" s="20" t="str">
        <f>B53</f>
        <v>4-D3</v>
      </c>
      <c r="J46" s="20" t="str">
        <f>B55</f>
        <v>4-D4</v>
      </c>
      <c r="L46" s="20" t="str">
        <f>B57</f>
        <v>4-D5</v>
      </c>
      <c r="N46" s="20" t="str">
        <f>B59</f>
        <v>4-D6</v>
      </c>
    </row>
    <row r="47" spans="2:32" ht="30" customHeight="1">
      <c r="B47" s="151" t="s">
        <v>31</v>
      </c>
      <c r="C47" s="168" t="s">
        <v>24</v>
      </c>
      <c r="D47" s="158" t="str">
        <f>+C49</f>
        <v>Sp.Stad Bananas</v>
      </c>
      <c r="E47" s="159"/>
      <c r="F47" s="158" t="str">
        <f>+C51</f>
        <v>VCH Block</v>
      </c>
      <c r="G47" s="159"/>
      <c r="H47" s="158" t="str">
        <f>+C53</f>
        <v>SV Smashers</v>
      </c>
      <c r="I47" s="159"/>
      <c r="J47" s="158" t="str">
        <f>+C55</f>
        <v>VVO Sneeuwvlokken</v>
      </c>
      <c r="K47" s="159"/>
      <c r="L47" s="158" t="str">
        <f>+C57</f>
        <v>VHZ Touche</v>
      </c>
      <c r="M47" s="159"/>
      <c r="N47" s="158" t="str">
        <f>+C59</f>
        <v/>
      </c>
      <c r="O47" s="159"/>
      <c r="P47" s="162" t="s">
        <v>2</v>
      </c>
      <c r="Q47" s="163"/>
      <c r="R47" s="166" t="s">
        <v>3</v>
      </c>
      <c r="U47" s="50" t="s">
        <v>77</v>
      </c>
    </row>
    <row r="48" spans="2:32" ht="30" customHeight="1" thickBot="1">
      <c r="B48" s="156"/>
      <c r="C48" s="169"/>
      <c r="D48" s="160"/>
      <c r="E48" s="161"/>
      <c r="F48" s="160"/>
      <c r="G48" s="161"/>
      <c r="H48" s="160"/>
      <c r="I48" s="161"/>
      <c r="J48" s="160"/>
      <c r="K48" s="161"/>
      <c r="L48" s="160"/>
      <c r="M48" s="161"/>
      <c r="N48" s="160"/>
      <c r="O48" s="161"/>
      <c r="P48" s="164"/>
      <c r="Q48" s="165"/>
      <c r="R48" s="167"/>
    </row>
    <row r="49" spans="2:34" ht="30" customHeight="1">
      <c r="B49" s="151" t="s">
        <v>64</v>
      </c>
      <c r="C49" s="168" t="str">
        <f>IF(ISNA(VLOOKUP(B49,[1]teams!$B$1:$C$77,2,FALSE)),"",VLOOKUP(B49,[1]teams!$B$1:$C$77,2,FALSE))</f>
        <v>Sp.Stad Bananas</v>
      </c>
      <c r="D49" s="148"/>
      <c r="E49" s="40"/>
      <c r="F49" s="123">
        <f>AB49</f>
        <v>0</v>
      </c>
      <c r="G49" s="1">
        <f>AB50</f>
        <v>-15</v>
      </c>
      <c r="H49" s="104">
        <f>AC49</f>
        <v>3</v>
      </c>
      <c r="I49" s="1">
        <f>AC50</f>
        <v>4</v>
      </c>
      <c r="J49" s="104" t="str">
        <f>AD49</f>
        <v/>
      </c>
      <c r="K49" s="1">
        <f>AD50</f>
        <v>0</v>
      </c>
      <c r="L49" s="104">
        <f>AE49</f>
        <v>2</v>
      </c>
      <c r="M49" s="1">
        <f>AE50</f>
        <v>14</v>
      </c>
      <c r="N49" s="123" t="str">
        <f>AF49</f>
        <v/>
      </c>
      <c r="O49" s="1">
        <f>AF50</f>
        <v>0</v>
      </c>
      <c r="P49" s="148">
        <f>IF(NOT(ISTEXT(D49)),D49) +IF(NOT(ISTEXT(F49)),F49)+IF(NOT(ISTEXT(H49)),H49) +IF(NOT(ISTEXT(J49)),J49)+IF(NOT(ISTEXT(L49)),L49) +IF(NOT(ISTEXT(N49)),N49)</f>
        <v>5</v>
      </c>
      <c r="Q49" s="41">
        <f>IF(AND(E49="",G49="",I49="",K49="",M49="",O49=""),"",E49+G49+I49+K49+M49+O49)</f>
        <v>3</v>
      </c>
      <c r="R49" s="74">
        <f>IF(T49,"",RANK(S49,S49:S60,0)+T49)</f>
        <v>3</v>
      </c>
      <c r="S49" s="20">
        <f>IF(C49="",-10000,IF(P49="","",-(RANK(P49,P49:P60,0)*1000-Q49)))</f>
        <v>-2997</v>
      </c>
      <c r="T49" s="20" t="b">
        <f>IF(C49="",TRUE)</f>
        <v>0</v>
      </c>
      <c r="U49" s="20" t="e">
        <f>VLOOKUP(B49&amp;" "&amp;D46,[1]UITSLAGEN!$N$6:$O$113,2,FALSE)</f>
        <v>#N/A</v>
      </c>
      <c r="V49" s="20">
        <f>VLOOKUP(B49&amp;" "&amp;F46,[1]UITSLAGEN!$N$6:$O$113,2,FALSE)</f>
        <v>0</v>
      </c>
      <c r="W49" s="20">
        <f>VLOOKUP(B49&amp;" "&amp;H46,[1]UITSLAGEN!$N$6:$O$113,2,FALSE)</f>
        <v>3</v>
      </c>
      <c r="X49" s="20" t="e">
        <f>VLOOKUP(B49&amp;" "&amp;J46,[1]UITSLAGEN!$N$6:$O$113,2,FALSE)</f>
        <v>#N/A</v>
      </c>
      <c r="Y49" s="20" t="e">
        <f>VLOOKUP(B49&amp;" "&amp;L46,[1]UITSLAGEN!$N$6:$O$113,2,FALSE)</f>
        <v>#N/A</v>
      </c>
      <c r="Z49" s="20" t="e">
        <f>VLOOKUP(B49&amp;" "&amp;N46,[1]UITSLAGEN!$N$6:$O$113,2,FALSE)</f>
        <v>#N/A</v>
      </c>
      <c r="AA49" s="20" t="str">
        <f t="shared" ref="AA49:AF49" si="3">IF(AND(ISNA(U49),ISNA(U50)),"",IF(ISNA(U49),0,U49)+IF(ISNA(U50),0,U50))</f>
        <v/>
      </c>
      <c r="AB49" s="20">
        <f t="shared" si="3"/>
        <v>0</v>
      </c>
      <c r="AC49" s="20">
        <f t="shared" si="3"/>
        <v>3</v>
      </c>
      <c r="AD49" s="20" t="str">
        <f t="shared" si="3"/>
        <v/>
      </c>
      <c r="AE49" s="20">
        <f t="shared" si="3"/>
        <v>2</v>
      </c>
      <c r="AF49" s="20" t="str">
        <f t="shared" si="3"/>
        <v/>
      </c>
    </row>
    <row r="50" spans="2:34" ht="30" customHeight="1" thickBot="1">
      <c r="B50" s="156"/>
      <c r="C50" s="169"/>
      <c r="D50" s="173"/>
      <c r="E50" s="42"/>
      <c r="F50" s="123"/>
      <c r="G50" s="34"/>
      <c r="H50" s="120"/>
      <c r="I50" s="23"/>
      <c r="J50" s="120"/>
      <c r="K50" s="23"/>
      <c r="L50" s="120"/>
      <c r="M50" s="23"/>
      <c r="N50" s="69"/>
      <c r="O50" s="24"/>
      <c r="P50" s="149"/>
      <c r="Q50" s="43"/>
      <c r="R50" s="75"/>
      <c r="U50" s="20" t="e">
        <f>VLOOKUP(D46&amp;" "&amp;B49,[1]UITSLAGEN!$N$6:$Q$113,4,FALSE)</f>
        <v>#N/A</v>
      </c>
      <c r="V50" s="20" t="e">
        <f>VLOOKUP(F46&amp;" "&amp;B49,[1]UITSLAGEN!$N$6:$Q$113,4,FALSE)</f>
        <v>#N/A</v>
      </c>
      <c r="W50" s="20" t="e">
        <f>VLOOKUP(H46&amp;" "&amp;B49,[1]UITSLAGEN!$N$6:$Q$113,4,FALSE)</f>
        <v>#N/A</v>
      </c>
      <c r="X50" s="20" t="e">
        <f>VLOOKUP(J46&amp;" "&amp;B49,[1]UITSLAGEN!$N$6:$Q$113,4,FALSE)</f>
        <v>#N/A</v>
      </c>
      <c r="Y50" s="20">
        <f>VLOOKUP(L46&amp;" "&amp;B49,[1]UITSLAGEN!$N$6:$Q$113,4,FALSE)</f>
        <v>2</v>
      </c>
      <c r="Z50" s="20" t="e">
        <f>VLOOKUP(N46&amp;" "&amp;B49,[1]UITSLAGEN!$N$6:$Q$113,4,FALSE)</f>
        <v>#N/A</v>
      </c>
      <c r="AB50" s="20">
        <f>IF(AND(ISNA(V49),ISNA(V50)),0,IF(ISNA(V50),0,-VLOOKUP(F46&amp;" "&amp;B49,[1]UITSLAGEN!$N$6:$S$113,5,FALSE))+IF(ISNA(V49),0,VLOOKUP(B49&amp;" "&amp;F46,[1]UITSLAGEN!$N$6:$S$113,5,FALSE)))</f>
        <v>-15</v>
      </c>
      <c r="AC50" s="20">
        <f>IF(AND(ISNA(W49),ISNA(W50)),0,IF(ISNA(W50),0,-VLOOKUP(H46&amp;" "&amp;B49,[1]UITSLAGEN!$N$6:$S$113,5,FALSE))+IF(ISNA(W49),0,VLOOKUP(B49&amp;" "&amp;H46,[1]UITSLAGEN!$N$6:$S$113,5,FALSE)))</f>
        <v>4</v>
      </c>
      <c r="AD50" s="20">
        <f>IF(AND(ISNA(X49),ISNA(X50)),0,IF(ISNA(X50),0,-VLOOKUP(J46&amp;" "&amp;B49,[1]UITSLAGEN!$N$6:$S$113,5,FALSE))+IF(ISNA(X49),0,VLOOKUP(B49&amp;" "&amp;J46,[1]UITSLAGEN!$N$6:$S$113,5,FALSE)))</f>
        <v>0</v>
      </c>
      <c r="AE50" s="20">
        <f>IF(AND(ISNA(Y49),ISNA(Y50)),0,IF(ISNA(Y50),0,-VLOOKUP(L46&amp;" "&amp;B49,[1]UITSLAGEN!$N$6:$S$113,5,FALSE))+IF(ISNA(Y49),0,VLOOKUP(B49&amp;" "&amp;L46,[1]UITSLAGEN!$N$6:$S$113,5,FALSE)))</f>
        <v>14</v>
      </c>
      <c r="AF50" s="20">
        <f>IF(AND(ISNA(Z49),ISNA(Z50)),0,IF(ISNA(Z50),0,-VLOOKUP(N46&amp;" "&amp;B49,[1]UITSLAGEN!$N$6:$S$113,5,FALSE))+IF(ISNA(Z49),0,VLOOKUP(B49&amp;" "&amp;N46,[1]UITSLAGEN!$N$6:$S$113,5,FALSE)))</f>
        <v>0</v>
      </c>
    </row>
    <row r="51" spans="2:34" ht="30" customHeight="1">
      <c r="B51" s="151" t="s">
        <v>65</v>
      </c>
      <c r="C51" s="180" t="str">
        <f>IF(ISNA(VLOOKUP(B51,[1]teams!$B$1:$C$77,2,FALSE)),"",VLOOKUP(B51,[1]teams!$B$1:$C$77,2,FALSE))</f>
        <v>VCH Block</v>
      </c>
      <c r="D51" s="176">
        <f>AA51</f>
        <v>4</v>
      </c>
      <c r="E51" s="15">
        <f>AA52</f>
        <v>15</v>
      </c>
      <c r="F51" s="146"/>
      <c r="G51" s="44"/>
      <c r="H51" s="104">
        <f>AC51</f>
        <v>4</v>
      </c>
      <c r="I51" s="1">
        <f>AC52</f>
        <v>23</v>
      </c>
      <c r="J51" s="104">
        <f>AD51</f>
        <v>0</v>
      </c>
      <c r="K51" s="1">
        <f>AD52</f>
        <v>-9</v>
      </c>
      <c r="L51" s="104" t="str">
        <f>AE51</f>
        <v/>
      </c>
      <c r="M51" s="1">
        <f>AE52</f>
        <v>0</v>
      </c>
      <c r="N51" s="123" t="str">
        <f>AF51</f>
        <v/>
      </c>
      <c r="O51" s="1">
        <f>AF52</f>
        <v>0</v>
      </c>
      <c r="P51" s="148">
        <f>IF(NOT(ISTEXT(D51)),D51) +IF(NOT(ISTEXT(F51)),F51)+IF(NOT(ISTEXT(H51)),H51) +IF(NOT(ISTEXT(J51)),J51)+IF(NOT(ISTEXT(L51)),L51) +IF(NOT(ISTEXT(N51)),N51)</f>
        <v>8</v>
      </c>
      <c r="Q51" s="41">
        <f>IF(AND(E51="",G51="",I51="",K51="",M51="",O51=""),"",E51+G51+I51+K51+M51+O51)</f>
        <v>29</v>
      </c>
      <c r="R51" s="74">
        <f>IF(T51,"",RANK(S51,S49:S60,0)+T51)</f>
        <v>2</v>
      </c>
      <c r="S51" s="20">
        <f>IF(C51="",-10000,IF(P51="","",-(RANK(P51,P49:P60,0)*1000-Q51)))</f>
        <v>-1971</v>
      </c>
      <c r="T51" s="20" t="b">
        <f>IF(C51="",TRUE)</f>
        <v>0</v>
      </c>
      <c r="U51" s="20" t="e">
        <f>VLOOKUP(B51&amp;" "&amp;D46,[1]UITSLAGEN!$N$6:$O$113,2,FALSE)</f>
        <v>#N/A</v>
      </c>
      <c r="V51" s="20" t="e">
        <f>VLOOKUP(B51&amp;" "&amp;F46,[1]UITSLAGEN!$N$6:$O$113,2,FALSE)</f>
        <v>#N/A</v>
      </c>
      <c r="W51" s="20">
        <f>VLOOKUP(B51&amp;" "&amp;H46,[1]UITSLAGEN!$N$6:$O$113,2,FALSE)</f>
        <v>4</v>
      </c>
      <c r="X51" s="20">
        <f>VLOOKUP(B51&amp;" "&amp;J46,[1]UITSLAGEN!$N$6:$O$113,2,FALSE)</f>
        <v>0</v>
      </c>
      <c r="Y51" s="20" t="e">
        <f>VLOOKUP(B51&amp;" "&amp;L46,[1]UITSLAGEN!$N$6:$O$113,2,FALSE)</f>
        <v>#N/A</v>
      </c>
      <c r="Z51" s="20" t="e">
        <f>VLOOKUP(B51&amp;" "&amp;N46,[1]UITSLAGEN!$N$6:$O$113,2,FALSE)</f>
        <v>#N/A</v>
      </c>
      <c r="AA51" s="20">
        <f>IF(AND(ISNA(U51),ISNA(U52)),"",IF(ISNA(U51),0,U51)+IF(ISNA(U52),0,U52))</f>
        <v>4</v>
      </c>
      <c r="AC51" s="20">
        <f>IF(AND(ISNA(W51),ISNA(W52)),"",IF(ISNA(W51),0,W51)+IF(ISNA(W52),0,W52))</f>
        <v>4</v>
      </c>
      <c r="AD51" s="20">
        <f>IF(AND(ISNA(X51),ISNA(X52)),"",IF(ISNA(X51),0,X51)+IF(ISNA(X52),0,X52))</f>
        <v>0</v>
      </c>
      <c r="AE51" s="20" t="str">
        <f>IF(AND(ISNA(Y51),ISNA(Y52)),"",IF(ISNA(Y51),0,Y51)+IF(ISNA(Y52),0,Y52))</f>
        <v/>
      </c>
      <c r="AF51" s="20" t="str">
        <f>IF(AND(ISNA(Z51),ISNA(Z52)),"",IF(ISNA(Z51),0,Z51)+IF(ISNA(Z52),0,Z52))</f>
        <v/>
      </c>
    </row>
    <row r="52" spans="2:34" ht="30" customHeight="1" thickBot="1">
      <c r="B52" s="156"/>
      <c r="C52" s="177"/>
      <c r="D52" s="69"/>
      <c r="E52" s="48"/>
      <c r="F52" s="181"/>
      <c r="G52" s="42"/>
      <c r="H52" s="120"/>
      <c r="I52" s="34"/>
      <c r="J52" s="120"/>
      <c r="K52" s="26"/>
      <c r="L52" s="120"/>
      <c r="M52" s="23"/>
      <c r="N52" s="69"/>
      <c r="O52" s="24"/>
      <c r="P52" s="149"/>
      <c r="Q52" s="43"/>
      <c r="R52" s="75"/>
      <c r="U52" s="20">
        <f>VLOOKUP(D46&amp;" "&amp;B51,[1]UITSLAGEN!$N$6:$Q$113,4,FALSE)</f>
        <v>4</v>
      </c>
      <c r="V52" s="20" t="e">
        <f>VLOOKUP(F46&amp;" "&amp;B51,[1]UITSLAGEN!$N$6:$Q$113,4,FALSE)</f>
        <v>#N/A</v>
      </c>
      <c r="W52" s="20" t="e">
        <f>VLOOKUP(H46&amp;" "&amp;B51,[1]UITSLAGEN!$N$6:$Q$113,4,FALSE)</f>
        <v>#N/A</v>
      </c>
      <c r="X52" s="20" t="e">
        <f>VLOOKUP(J46&amp;" "&amp;B51,[1]UITSLAGEN!$N$6:$Q$113,4,FALSE)</f>
        <v>#N/A</v>
      </c>
      <c r="Y52" s="20" t="e">
        <f>VLOOKUP(L46&amp;" "&amp;B51,[1]UITSLAGEN!$N$6:$Q$113,4,FALSE)</f>
        <v>#N/A</v>
      </c>
      <c r="Z52" s="20" t="e">
        <f>VLOOKUP(N46&amp;" "&amp;B51,[1]UITSLAGEN!$N$6:$Q$113,4,FALSE)</f>
        <v>#N/A</v>
      </c>
      <c r="AA52" s="20">
        <f>IF(AND(ISNA(U51),ISNA(U52)),0,IF(ISNA(U52),0,-VLOOKUP(D46&amp;" "&amp;B51,[1]UITSLAGEN!$N$6:$S$113,5,FALSE))+IF(ISNA(U51),0,VLOOKUP(B51&amp;" "&amp;D46,[1]UITSLAGEN!$N$6:$S$113,5,FALSE)))</f>
        <v>15</v>
      </c>
      <c r="AC52" s="20">
        <f>IF(AND(ISNA(W51),ISNA(W52)),0,IF(ISNA(W52),0,-VLOOKUP(H46&amp;" "&amp;B51,[1]UITSLAGEN!$N$6:$S$113,5,FALSE))+IF(ISNA(W51),0,VLOOKUP(B51&amp;" "&amp;H46,[1]UITSLAGEN!$N$6:$S$113,5,FALSE)))</f>
        <v>23</v>
      </c>
      <c r="AD52" s="20">
        <f>IF(AND(ISNA(X51),ISNA(X52)),0,IF(ISNA(X52),0,-VLOOKUP(J46&amp;" "&amp;B51,[1]UITSLAGEN!$N$6:$S$113,5,FALSE))+IF(ISNA(X51),0,VLOOKUP(B51&amp;" "&amp;J46,[1]UITSLAGEN!$N$6:$S$113,5,FALSE)))</f>
        <v>-9</v>
      </c>
      <c r="AE52" s="20">
        <f>IF(AND(ISNA(Y51),ISNA(Y52)),0,IF(ISNA(Y52),0,-VLOOKUP(L46&amp;" "&amp;B51,[1]UITSLAGEN!$N$6:$S$113,5,FALSE))+IF(ISNA(Y51),0,VLOOKUP(B51&amp;" "&amp;L46,[1]UITSLAGEN!$N$6:$S$113,5,FALSE)))</f>
        <v>0</v>
      </c>
      <c r="AF52" s="20">
        <f>IF(AND(ISNA(Z51),ISNA(Z52)),0,IF(ISNA(Z52),0,-VLOOKUP(N46&amp;" "&amp;B51,[1]UITSLAGEN!$N$6:$S$113,5,FALSE))+IF(ISNA(Z51),0,VLOOKUP(B51&amp;" "&amp;N46,[1]UITSLAGEN!$N$6:$S$113,5,FALSE)))</f>
        <v>0</v>
      </c>
    </row>
    <row r="53" spans="2:34" ht="30" customHeight="1">
      <c r="B53" s="151" t="s">
        <v>66</v>
      </c>
      <c r="C53" s="174" t="str">
        <f>IF(ISNA(VLOOKUP(B53,[1]teams!$B$1:$C$77,2,FALSE)),"",VLOOKUP(B53,[1]teams!$B$1:$C$77,2,FALSE))</f>
        <v>SV Smashers</v>
      </c>
      <c r="D53" s="112">
        <f>AA53</f>
        <v>1</v>
      </c>
      <c r="E53" s="3">
        <f>AA54</f>
        <v>-4</v>
      </c>
      <c r="F53" s="176">
        <f>AB53</f>
        <v>0</v>
      </c>
      <c r="G53" s="15">
        <f>AB54</f>
        <v>-23</v>
      </c>
      <c r="H53" s="146"/>
      <c r="I53" s="44"/>
      <c r="J53" s="104">
        <f>AD53</f>
        <v>0</v>
      </c>
      <c r="K53" s="1">
        <f>AD54</f>
        <v>-4</v>
      </c>
      <c r="L53" s="104">
        <f>AE53</f>
        <v>4</v>
      </c>
      <c r="M53" s="1">
        <f>AE54</f>
        <v>14</v>
      </c>
      <c r="N53" s="123" t="str">
        <f>AF53</f>
        <v/>
      </c>
      <c r="O53" s="1">
        <f>AF54</f>
        <v>0</v>
      </c>
      <c r="P53" s="148">
        <f>IF(NOT(ISTEXT(D53)),D53) +IF(NOT(ISTEXT(F53)),F53)+IF(NOT(ISTEXT(H53)),H53) +IF(NOT(ISTEXT(J53)),J53)+IF(NOT(ISTEXT(L53)),L53) +IF(NOT(ISTEXT(N53)),N53)</f>
        <v>5</v>
      </c>
      <c r="Q53" s="41">
        <f>IF(AND(E53="",G53="",I53="",K53="",M53="",O53=""),"",E53+G53+I53+K53+M53+O53)</f>
        <v>-17</v>
      </c>
      <c r="R53" s="74">
        <f>IF(T53,"",RANK(S53,S49:S60,0)+T53)</f>
        <v>4</v>
      </c>
      <c r="S53" s="20">
        <f>IF(C53="",-10000,IF(P53="","",-(RANK(P53,P49:P60,0)*1000-Q53)))</f>
        <v>-3017</v>
      </c>
      <c r="T53" s="20" t="b">
        <f>IF(C53="",TRUE)</f>
        <v>0</v>
      </c>
      <c r="U53" s="20" t="e">
        <f>VLOOKUP(B53&amp;" "&amp;D46,[1]UITSLAGEN!$N$6:$O$113,2,FALSE)</f>
        <v>#N/A</v>
      </c>
      <c r="V53" s="20" t="e">
        <f>VLOOKUP(B53&amp;" "&amp;F46,[1]UITSLAGEN!$N$6:$O$113,2,FALSE)</f>
        <v>#N/A</v>
      </c>
      <c r="W53" s="20" t="e">
        <f>VLOOKUP(B53&amp;" "&amp;H46,[1]UITSLAGEN!$N$6:$O$113,2,FALSE)</f>
        <v>#N/A</v>
      </c>
      <c r="X53" s="20">
        <f>VLOOKUP(B53&amp;" "&amp;J46,[1]UITSLAGEN!$N$6:$O$113,2,FALSE)</f>
        <v>0</v>
      </c>
      <c r="Y53" s="20" t="e">
        <f>VLOOKUP(B53&amp;" "&amp;L46,[1]UITSLAGEN!$N$6:$O$113,2,FALSE)</f>
        <v>#N/A</v>
      </c>
      <c r="Z53" s="20" t="e">
        <f>VLOOKUP(B53&amp;" "&amp;N46,[1]UITSLAGEN!$N$6:$O$113,2,FALSE)</f>
        <v>#N/A</v>
      </c>
      <c r="AA53" s="20">
        <f>IF(AND(ISNA(U53),ISNA(U54)),"",IF(ISNA(U53),0,U53)+IF(ISNA(U54),0,U54))</f>
        <v>1</v>
      </c>
      <c r="AB53" s="20">
        <f>IF(AND(ISNA(V53),ISNA(V54)),"",IF(ISNA(V53),0,V53)+IF(ISNA(V54),0,V54))</f>
        <v>0</v>
      </c>
      <c r="AD53" s="20">
        <f>IF(AND(ISNA(X53),ISNA(X54)),"",IF(ISNA(X53),0,X53)+IF(ISNA(X54),0,X54))</f>
        <v>0</v>
      </c>
      <c r="AE53" s="20">
        <f>IF(AND(ISNA(Y53),ISNA(Y54)),"",IF(ISNA(Y53),0,Y53)+IF(ISNA(Y54),0,Y54))</f>
        <v>4</v>
      </c>
      <c r="AF53" s="20" t="str">
        <f>IF(AND(ISNA(Z53),ISNA(Z54)),"",IF(ISNA(Z53),0,Z53)+IF(ISNA(Z54),0,Z54))</f>
        <v/>
      </c>
      <c r="AH53" s="18" t="s">
        <v>152</v>
      </c>
    </row>
    <row r="54" spans="2:34" ht="30" customHeight="1" thickBot="1">
      <c r="B54" s="156"/>
      <c r="C54" s="177"/>
      <c r="D54" s="69"/>
      <c r="E54" s="48"/>
      <c r="F54" s="69"/>
      <c r="G54" s="48"/>
      <c r="H54" s="179"/>
      <c r="I54" s="42"/>
      <c r="J54" s="120"/>
      <c r="K54" s="34"/>
      <c r="L54" s="120"/>
      <c r="M54" s="23"/>
      <c r="N54" s="69"/>
      <c r="O54" s="24"/>
      <c r="P54" s="149"/>
      <c r="Q54" s="43"/>
      <c r="R54" s="75"/>
      <c r="U54" s="20">
        <f>VLOOKUP(D46&amp;" "&amp;B53,[1]UITSLAGEN!$N$6:$Q$113,4,FALSE)</f>
        <v>1</v>
      </c>
      <c r="V54" s="20">
        <f>VLOOKUP(F46&amp;" "&amp;B53,[1]UITSLAGEN!$N$6:$Q$113,4,FALSE)</f>
        <v>0</v>
      </c>
      <c r="W54" s="20" t="e">
        <f>VLOOKUP(H46&amp;" "&amp;B53,[1]UITSLAGEN!$N$6:$Q$113,4,FALSE)</f>
        <v>#N/A</v>
      </c>
      <c r="X54" s="20" t="e">
        <f>VLOOKUP(J46&amp;" "&amp;B53,[1]UITSLAGEN!$N$6:$Q$113,4,FALSE)</f>
        <v>#N/A</v>
      </c>
      <c r="Y54" s="20">
        <f>VLOOKUP(L46&amp;" "&amp;B53,[1]UITSLAGEN!$N$6:$Q$113,4,FALSE)</f>
        <v>4</v>
      </c>
      <c r="Z54" s="20" t="e">
        <f>VLOOKUP(N46&amp;" "&amp;B53,[1]UITSLAGEN!$N$6:$Q$113,4,FALSE)</f>
        <v>#N/A</v>
      </c>
      <c r="AA54" s="20">
        <f>IF(AND(ISNA(U53),ISNA(U54)),0,IF(ISNA(U54),0,-VLOOKUP(D46&amp;" "&amp;B53,[1]UITSLAGEN!$N$6:$S$113,5,FALSE))+IF(ISNA(U53),0,VLOOKUP(B53&amp;" "&amp;D46,[1]UITSLAGEN!$N$6:$S$113,5,FALSE)))</f>
        <v>-4</v>
      </c>
      <c r="AB54" s="20">
        <f>IF(AND(ISNA(V53),ISNA(V54)),0,IF(ISNA(V54),0,-VLOOKUP(F46&amp;" "&amp;B53,[1]UITSLAGEN!$N$6:$S$113,5,FALSE))+IF(ISNA(V53),0,VLOOKUP(B53&amp;" "&amp;F46,[1]UITSLAGEN!$N$6:$S$113,5,FALSE)))</f>
        <v>-23</v>
      </c>
      <c r="AD54" s="20">
        <f>IF(AND(ISNA(X53),ISNA(X54)),0,IF(ISNA(X54),0,-VLOOKUP(J46&amp;" "&amp;B53,[1]UITSLAGEN!$N$6:$S$113,5,FALSE))+IF(ISNA(X53),0,VLOOKUP(B53&amp;" "&amp;J46,[1]UITSLAGEN!$N$6:$S$113,5,FALSE)))</f>
        <v>-4</v>
      </c>
      <c r="AE54" s="20">
        <f>IF(AND(ISNA(Y53),ISNA(Y54)),0,IF(ISNA(Y54),0,-VLOOKUP(L46&amp;" "&amp;B53,[1]UITSLAGEN!$N$6:$S$113,5,FALSE))+IF(ISNA(Y53),0,VLOOKUP(B53&amp;" "&amp;L46,[1]UITSLAGEN!$N$6:$S$113,5,FALSE)))</f>
        <v>14</v>
      </c>
      <c r="AF54" s="20">
        <f>IF(AND(ISNA(Z53),ISNA(Z54)),0,IF(ISNA(Z54),0,-VLOOKUP(N46&amp;" "&amp;B53,[1]UITSLAGEN!$N$6:$S$113,5,FALSE))+IF(ISNA(Z53),0,VLOOKUP(B53&amp;" "&amp;N46,[1]UITSLAGEN!$N$6:$S$113,5,FALSE)))</f>
        <v>0</v>
      </c>
    </row>
    <row r="55" spans="2:34" ht="30" customHeight="1">
      <c r="B55" s="151" t="s">
        <v>67</v>
      </c>
      <c r="C55" s="174" t="str">
        <f>IF(ISNA(VLOOKUP(B55,[1]teams!$B$1:$C$77,2,FALSE)),"",VLOOKUP(B55,[1]teams!$B$1:$C$77,2,FALSE))</f>
        <v>VVO Sneeuwvlokken</v>
      </c>
      <c r="D55" s="112" t="str">
        <f>AA55</f>
        <v/>
      </c>
      <c r="E55" s="3">
        <f>AA56</f>
        <v>0</v>
      </c>
      <c r="F55" s="176">
        <f>AB55</f>
        <v>4</v>
      </c>
      <c r="G55" s="15">
        <f>AB56</f>
        <v>9</v>
      </c>
      <c r="H55" s="104">
        <f>AC55</f>
        <v>4</v>
      </c>
      <c r="I55" s="1">
        <f>AC56</f>
        <v>4</v>
      </c>
      <c r="J55" s="146"/>
      <c r="K55" s="44"/>
      <c r="L55" s="104">
        <f>AE55</f>
        <v>4</v>
      </c>
      <c r="M55" s="1">
        <f>AE56</f>
        <v>20</v>
      </c>
      <c r="N55" s="123" t="str">
        <f>AF55</f>
        <v/>
      </c>
      <c r="O55" s="1">
        <f>AF56</f>
        <v>0</v>
      </c>
      <c r="P55" s="148">
        <f>IF(NOT(ISTEXT(D55)),D55) +IF(NOT(ISTEXT(F55)),F55)+IF(NOT(ISTEXT(H55)),H55) +IF(NOT(ISTEXT(J55)),J55)+IF(NOT(ISTEXT(L55)),L55) +IF(NOT(ISTEXT(N55)),N55)</f>
        <v>12</v>
      </c>
      <c r="Q55" s="41">
        <f>IF(AND(E55="",G55="",I55="",K55="",M55="",O55=""),"",E55+G55+I55+K55+M55+O55)</f>
        <v>33</v>
      </c>
      <c r="R55" s="74">
        <f>IF(T55,"",RANK(S55,S49:S60,0)+T55)</f>
        <v>1</v>
      </c>
      <c r="S55" s="20">
        <f>IF(C55="",-10000,IF(P55="","",-(RANK(P55,P49:P60,0)*1000-Q55)))</f>
        <v>-967</v>
      </c>
      <c r="T55" s="20" t="b">
        <f>IF(C55="",TRUE)</f>
        <v>0</v>
      </c>
      <c r="U55" s="20" t="e">
        <f>VLOOKUP(B55&amp;" "&amp;D46,[1]UITSLAGEN!$N$6:$O$113,2,FALSE)</f>
        <v>#N/A</v>
      </c>
      <c r="V55" s="20" t="e">
        <f>VLOOKUP(B55&amp;" "&amp;F46,[1]UITSLAGEN!$N$6:$O$113,2,FALSE)</f>
        <v>#N/A</v>
      </c>
      <c r="W55" s="20" t="e">
        <f>VLOOKUP(B55&amp;" "&amp;H46,[1]UITSLAGEN!$N$6:$O$113,2,FALSE)</f>
        <v>#N/A</v>
      </c>
      <c r="X55" s="20" t="e">
        <f>VLOOKUP(B55&amp;" "&amp;J46,[1]UITSLAGEN!$N$6:$O$113,2,FALSE)</f>
        <v>#N/A</v>
      </c>
      <c r="Y55" s="20">
        <f>VLOOKUP(B55&amp;" "&amp;L46,[1]UITSLAGEN!$N$6:$O$113,2,FALSE)</f>
        <v>4</v>
      </c>
      <c r="Z55" s="20" t="e">
        <f>VLOOKUP(B55&amp;" "&amp;N46,[1]UITSLAGEN!$N$6:$O$113,2,FALSE)</f>
        <v>#N/A</v>
      </c>
      <c r="AA55" s="20" t="str">
        <f>IF(AND(ISNA(U55),ISNA(U56)),"",IF(ISNA(U55),0,U55)+IF(ISNA(U56),0,U56))</f>
        <v/>
      </c>
      <c r="AB55" s="20">
        <f>IF(AND(ISNA(V55),ISNA(V56)),"",IF(ISNA(V55),0,V55)+IF(ISNA(V56),0,V56))</f>
        <v>4</v>
      </c>
      <c r="AC55" s="20">
        <f>IF(AND(ISNA(W55),ISNA(W56)),"",IF(ISNA(W55),0,W55)+IF(ISNA(W56),0,W56))</f>
        <v>4</v>
      </c>
      <c r="AE55" s="20">
        <f>IF(AND(ISNA(Y55),ISNA(Y56)),"",IF(ISNA(Y55),0,Y55)+IF(ISNA(Y56),0,Y56))</f>
        <v>4</v>
      </c>
      <c r="AF55" s="20" t="str">
        <f>IF(AND(ISNA(Z55),ISNA(Z56)),"",IF(ISNA(Z55),0,Z55)+IF(ISNA(Z56),0,Z56))</f>
        <v/>
      </c>
    </row>
    <row r="56" spans="2:34" ht="30" customHeight="1" thickBot="1">
      <c r="B56" s="156"/>
      <c r="C56" s="177"/>
      <c r="D56" s="69"/>
      <c r="E56" s="48"/>
      <c r="F56" s="69"/>
      <c r="G56" s="48"/>
      <c r="H56" s="120"/>
      <c r="I56" s="26"/>
      <c r="J56" s="150"/>
      <c r="K56" s="42"/>
      <c r="L56" s="120"/>
      <c r="M56" s="34"/>
      <c r="N56" s="69"/>
      <c r="O56" s="24"/>
      <c r="P56" s="149"/>
      <c r="Q56" s="43"/>
      <c r="R56" s="75"/>
      <c r="U56" s="20" t="e">
        <f>VLOOKUP(D46&amp;" "&amp;B55,[1]UITSLAGEN!$N$6:$Q$113,4,FALSE)</f>
        <v>#N/A</v>
      </c>
      <c r="V56" s="20">
        <f>VLOOKUP(F46&amp;" "&amp;B55,[1]UITSLAGEN!$N$6:$Q$113,4,FALSE)</f>
        <v>4</v>
      </c>
      <c r="W56" s="20">
        <f>VLOOKUP(H46&amp;" "&amp;B55,[1]UITSLAGEN!$N$6:$Q$113,4,FALSE)</f>
        <v>4</v>
      </c>
      <c r="X56" s="20" t="e">
        <f>VLOOKUP(J46&amp;" "&amp;B55,[1]UITSLAGEN!$N$6:$Q$113,4,FALSE)</f>
        <v>#N/A</v>
      </c>
      <c r="Y56" s="20" t="e">
        <f>VLOOKUP(L46&amp;" "&amp;B55,[1]UITSLAGEN!$N$6:$Q$113,4,FALSE)</f>
        <v>#N/A</v>
      </c>
      <c r="Z56" s="20" t="e">
        <f>VLOOKUP(N46&amp;" "&amp;B55,[1]UITSLAGEN!$N$6:$Q$113,4,FALSE)</f>
        <v>#N/A</v>
      </c>
      <c r="AA56" s="20">
        <f>IF(AND(ISNA(U55),ISNA(U56)),0,IF(ISNA(U56),0,-VLOOKUP(D46&amp;" "&amp;B55,[1]UITSLAGEN!$N$6:$S$113,5,FALSE))+IF(ISNA(U55),0,VLOOKUP(B55&amp;" "&amp;D46,[1]UITSLAGEN!$N$6:$S$113,5,FALSE)))</f>
        <v>0</v>
      </c>
      <c r="AB56" s="20">
        <f>IF(AND(ISNA(V55),ISNA(V56)),0,IF(ISNA(V56),0,-VLOOKUP(F46&amp;" "&amp;B55,[1]UITSLAGEN!$N$6:$S$113,5,FALSE))+IF(ISNA(V55),0,VLOOKUP(B55&amp;" "&amp;F46,[1]UITSLAGEN!$N$6:$S$113,5,FALSE)))</f>
        <v>9</v>
      </c>
      <c r="AC56" s="20">
        <f>IF(AND(ISNA(W55),ISNA(W56)),0,IF(ISNA(W56),0,-VLOOKUP(H46&amp;" "&amp;B55,[1]UITSLAGEN!$N$6:$S$113,5,FALSE))+IF(ISNA(W55),0,VLOOKUP(B55&amp;" "&amp;H46,[1]UITSLAGEN!$N$6:$S$113,5,FALSE)))</f>
        <v>4</v>
      </c>
      <c r="AE56" s="20">
        <f>IF(AND(ISNA(Y55),ISNA(Y56)),0,IF(ISNA(Y56),0,-VLOOKUP(L46&amp;" "&amp;B55,[1]UITSLAGEN!$N$6:$S$113,5,FALSE))+IF(ISNA(Y55),0,VLOOKUP(B55&amp;" "&amp;L46,[1]UITSLAGEN!$N$6:$S$113,5,FALSE)))</f>
        <v>20</v>
      </c>
      <c r="AF56" s="20">
        <f>IF(AND(ISNA(Z55),ISNA(Z56)),0,IF(ISNA(Z56),0,-VLOOKUP(N46&amp;" "&amp;B55,[1]UITSLAGEN!$N$6:$S$113,5,FALSE))+IF(ISNA(Z55),0,VLOOKUP(B55&amp;" "&amp;N46,[1]UITSLAGEN!$N$6:$S$113,5,FALSE)))</f>
        <v>0</v>
      </c>
    </row>
    <row r="57" spans="2:34" ht="30" customHeight="1">
      <c r="B57" s="151" t="s">
        <v>68</v>
      </c>
      <c r="C57" s="174" t="str">
        <f>IF(ISNA(VLOOKUP(B57,[1]teams!$B$1:$C$77,2,FALSE)),"",VLOOKUP(B57,[1]teams!$B$1:$C$77,2,FALSE))</f>
        <v>VHZ Touche</v>
      </c>
      <c r="D57" s="112">
        <f>AA57</f>
        <v>2</v>
      </c>
      <c r="E57" s="3">
        <f>AA58</f>
        <v>-14</v>
      </c>
      <c r="F57" s="176" t="str">
        <f>AB57</f>
        <v/>
      </c>
      <c r="G57" s="15">
        <f>AB58</f>
        <v>0</v>
      </c>
      <c r="H57" s="104">
        <f>AC57</f>
        <v>0</v>
      </c>
      <c r="I57" s="1">
        <f>AC58</f>
        <v>-14</v>
      </c>
      <c r="J57" s="104">
        <f>AD57</f>
        <v>0</v>
      </c>
      <c r="K57" s="1">
        <f>AD58</f>
        <v>-20</v>
      </c>
      <c r="L57" s="146"/>
      <c r="M57" s="44"/>
      <c r="N57" s="123" t="str">
        <f>AF57</f>
        <v/>
      </c>
      <c r="O57" s="1">
        <f>AF58</f>
        <v>0</v>
      </c>
      <c r="P57" s="148">
        <f>IF(NOT(ISTEXT(D57)),D57) +IF(NOT(ISTEXT(F57)),F57)+IF(NOT(ISTEXT(H57)),H57) +IF(NOT(ISTEXT(J57)),J57)+IF(NOT(ISTEXT(L57)),L57) +IF(NOT(ISTEXT(N57)),N57)</f>
        <v>2</v>
      </c>
      <c r="Q57" s="41">
        <f>IF(AND(E57="",G57="",I57="",K57="",M57="",O57=""),"",E57+G57+I57+K57+M57+O57)</f>
        <v>-48</v>
      </c>
      <c r="R57" s="74">
        <f>IF(T57,"",RANK(S57,S49:S60,0)+T57)</f>
        <v>5</v>
      </c>
      <c r="S57" s="20">
        <f>IF(C57="",-10000,IF(P57="","",-(RANK(P57,P49:P60,0)*1000-Q57)))</f>
        <v>-5048</v>
      </c>
      <c r="T57" s="20" t="b">
        <f>IF(C57="",TRUE)</f>
        <v>0</v>
      </c>
      <c r="U57" s="20">
        <f>VLOOKUP(B57&amp;" "&amp;D46,[1]UITSLAGEN!$N$6:$O$113,2,FALSE)</f>
        <v>2</v>
      </c>
      <c r="V57" s="20" t="e">
        <f>VLOOKUP(B57&amp;" "&amp;F46,[1]UITSLAGEN!$N$6:$O$113,2,FALSE)</f>
        <v>#N/A</v>
      </c>
      <c r="W57" s="20">
        <f>VLOOKUP(B57&amp;" "&amp;H46,[1]UITSLAGEN!$N$6:$O$113,2,FALSE)</f>
        <v>0</v>
      </c>
      <c r="X57" s="20" t="e">
        <f>VLOOKUP(B57&amp;" "&amp;J46,[1]UITSLAGEN!$N$6:$O$113,2,FALSE)</f>
        <v>#N/A</v>
      </c>
      <c r="Y57" s="20" t="e">
        <f>VLOOKUP(B57&amp;" "&amp;L46,[1]UITSLAGEN!$N$6:$O$113,2,FALSE)</f>
        <v>#N/A</v>
      </c>
      <c r="Z57" s="20" t="e">
        <f>VLOOKUP(B57&amp;" "&amp;N46,[1]UITSLAGEN!$N$6:$O$113,2,FALSE)</f>
        <v>#N/A</v>
      </c>
      <c r="AA57" s="20">
        <f>IF(AND(ISNA(U57),ISNA(U58)),"",IF(ISNA(U57),0,U57)+IF(ISNA(U58),0,U58))</f>
        <v>2</v>
      </c>
      <c r="AB57" s="20" t="str">
        <f>IF(AND(ISNA(V57),ISNA(V58)),"",IF(ISNA(V57),0,V57)+IF(ISNA(V58),0,V58))</f>
        <v/>
      </c>
      <c r="AC57" s="20">
        <f>IF(AND(ISNA(W57),ISNA(W58)),"",IF(ISNA(W57),0,W57)+IF(ISNA(W58),0,W58))</f>
        <v>0</v>
      </c>
      <c r="AD57" s="20">
        <f>IF(AND(ISNA(X57),ISNA(X58)),"",IF(ISNA(X57),0,X57)+IF(ISNA(X58),0,X58))</f>
        <v>0</v>
      </c>
      <c r="AF57" s="20" t="str">
        <f>IF(AND(ISNA(Z57),ISNA(Z58)),"",IF(ISNA(Z57),0,Z57)+IF(ISNA(Z58),0,Z58))</f>
        <v/>
      </c>
    </row>
    <row r="58" spans="2:34" ht="30" customHeight="1" thickBot="1">
      <c r="B58" s="156"/>
      <c r="C58" s="177"/>
      <c r="D58" s="69"/>
      <c r="E58" s="48"/>
      <c r="F58" s="178"/>
      <c r="G58" s="23"/>
      <c r="H58" s="120"/>
      <c r="I58" s="23"/>
      <c r="J58" s="120"/>
      <c r="K58" s="26"/>
      <c r="L58" s="150"/>
      <c r="M58" s="42"/>
      <c r="N58" s="69"/>
      <c r="O58" s="45"/>
      <c r="P58" s="149"/>
      <c r="Q58" s="43"/>
      <c r="R58" s="75"/>
      <c r="U58" s="20" t="e">
        <f>VLOOKUP(D46&amp;" "&amp;B57,[1]UITSLAGEN!$N$6:$Q$113,4,FALSE)</f>
        <v>#N/A</v>
      </c>
      <c r="V58" s="20" t="e">
        <f>VLOOKUP(F46&amp;" "&amp;B57,[1]UITSLAGEN!$N$6:$Q$113,4,FALSE)</f>
        <v>#N/A</v>
      </c>
      <c r="W58" s="20" t="e">
        <f>VLOOKUP(H46&amp;" "&amp;B57,[1]UITSLAGEN!$N$6:$Q$113,4,FALSE)</f>
        <v>#N/A</v>
      </c>
      <c r="X58" s="20">
        <f>VLOOKUP(J46&amp;" "&amp;B57,[1]UITSLAGEN!$N$6:$Q$113,4,FALSE)</f>
        <v>0</v>
      </c>
      <c r="Y58" s="20" t="e">
        <f>VLOOKUP(L46&amp;" "&amp;B57,[1]UITSLAGEN!$N$6:$Q$113,4,FALSE)</f>
        <v>#N/A</v>
      </c>
      <c r="Z58" s="20" t="e">
        <f>VLOOKUP(N46&amp;" "&amp;B57,[1]UITSLAGEN!$N$6:$Q$113,4,FALSE)</f>
        <v>#N/A</v>
      </c>
      <c r="AA58" s="20">
        <f>IF(AND(ISNA(U57),ISNA(U58)),0,IF(ISNA(U58),0,-VLOOKUP(D46&amp;" "&amp;B57,[1]UITSLAGEN!$N$6:$S$113,5,FALSE))+IF(ISNA(U57),0,VLOOKUP(B57&amp;" "&amp;D46,[1]UITSLAGEN!$N$6:$S$113,5,FALSE)))</f>
        <v>-14</v>
      </c>
      <c r="AB58" s="20">
        <f>IF(AND(ISNA(V57),ISNA(V58)),0,IF(ISNA(V58),0,-VLOOKUP(F46&amp;" "&amp;B57,[1]UITSLAGEN!$N$6:$S$113,5,FALSE))+IF(ISNA(V57),0,VLOOKUP(B57&amp;" "&amp;F46,[1]UITSLAGEN!$N$6:$S$113,5,FALSE)))</f>
        <v>0</v>
      </c>
      <c r="AC58" s="20">
        <f>IF(AND(ISNA(W57),ISNA(W58)),0,IF(ISNA(W58),0,-VLOOKUP(H46&amp;" "&amp;B57,[1]UITSLAGEN!$N$6:$S$113,5,FALSE))+IF(ISNA(W57),0,VLOOKUP(B57&amp;" "&amp;H46,[1]UITSLAGEN!$N$6:$S$113,5,FALSE)))</f>
        <v>-14</v>
      </c>
      <c r="AD58" s="20">
        <f>IF(AND(ISNA(X57),ISNA(X58)),0,IF(ISNA(X58),0,-VLOOKUP(J46&amp;" "&amp;B57,[1]UITSLAGEN!$N$6:$S$113,5,FALSE))+IF(ISNA(X57),0,VLOOKUP(B57&amp;" "&amp;J46,[1]UITSLAGEN!$N$6:$S$113,5,FALSE)))</f>
        <v>-20</v>
      </c>
      <c r="AF58" s="20">
        <f>IF(AND(ISNA(Z57),ISNA(Z58)),0,IF(ISNA(Z58),0,-VLOOKUP(N46&amp;" "&amp;B57,[1]UITSLAGEN!$N$6:$S$113,5,FALSE))+IF(ISNA(Z57),0,VLOOKUP(B57&amp;" "&amp;N46,[1]UITSLAGEN!$N$6:$S$113,5,FALSE)))</f>
        <v>0</v>
      </c>
    </row>
    <row r="59" spans="2:34" ht="30" customHeight="1">
      <c r="B59" s="151" t="s">
        <v>69</v>
      </c>
      <c r="C59" s="174" t="str">
        <f>IF(ISNA(VLOOKUP(B59,[1]teams!$B$1:$C$77,2,FALSE)),"",VLOOKUP(B59,[1]teams!$B$1:$C$77,2,FALSE))</f>
        <v/>
      </c>
      <c r="D59" s="112" t="str">
        <f>AA59</f>
        <v/>
      </c>
      <c r="E59" s="3">
        <f>AA60</f>
        <v>0</v>
      </c>
      <c r="F59" s="176" t="str">
        <f>AB59</f>
        <v/>
      </c>
      <c r="G59" s="15">
        <f>AB60</f>
        <v>0</v>
      </c>
      <c r="H59" s="104" t="str">
        <f>AC59</f>
        <v/>
      </c>
      <c r="I59" s="1">
        <f>AC60</f>
        <v>0</v>
      </c>
      <c r="J59" s="104" t="str">
        <f>AD59</f>
        <v/>
      </c>
      <c r="K59" s="1">
        <f>AD60</f>
        <v>0</v>
      </c>
      <c r="L59" s="104" t="str">
        <f>AE59</f>
        <v/>
      </c>
      <c r="M59" s="1">
        <f>AE60</f>
        <v>0</v>
      </c>
      <c r="N59" s="146"/>
      <c r="O59" s="46"/>
      <c r="P59" s="148">
        <f>IF(NOT(ISTEXT(D59)),D59) +IF(NOT(ISTEXT(F59)),F59)+IF(NOT(ISTEXT(H59)),H59) +IF(NOT(ISTEXT(J59)),J59)+IF(NOT(ISTEXT(L59)),L59) +IF(NOT(ISTEXT(N59)),N59)</f>
        <v>0</v>
      </c>
      <c r="Q59" s="41">
        <f>IF(AND(E59="",G59="",I59="",K59="",M59="",O59=""),"",E59+G59+I59+K59+M59+O59)</f>
        <v>0</v>
      </c>
      <c r="R59" s="74" t="str">
        <f>IF(T59,"",RANK(S59,S49:S60,0)+T59)</f>
        <v/>
      </c>
      <c r="S59" s="20">
        <f>IF(C59="",-10000,IF(P59="","",-(RANK(P59,P49:P60,0)*1000-Q59)))</f>
        <v>-10000</v>
      </c>
      <c r="T59" s="20" t="b">
        <f>IF(C59="",TRUE)</f>
        <v>1</v>
      </c>
      <c r="U59" s="20" t="e">
        <f>VLOOKUP(B59&amp;" "&amp;D46,[1]UITSLAGEN!$N$6:$O$113,2,FALSE)</f>
        <v>#N/A</v>
      </c>
      <c r="V59" s="20" t="e">
        <f>VLOOKUP(B59&amp;" "&amp;F46,[1]UITSLAGEN!$N$6:$O$113,2,FALSE)</f>
        <v>#N/A</v>
      </c>
      <c r="W59" s="20" t="e">
        <f>VLOOKUP(B59&amp;" "&amp;H46,[1]UITSLAGEN!$N$6:$O$113,2,FALSE)</f>
        <v>#N/A</v>
      </c>
      <c r="X59" s="20" t="e">
        <f>VLOOKUP(B59&amp;" "&amp;J46,[1]UITSLAGEN!$N$6:$O$113,2,FALSE)</f>
        <v>#N/A</v>
      </c>
      <c r="Y59" s="20" t="e">
        <f>VLOOKUP(B59&amp;" "&amp;L46,[1]UITSLAGEN!$N$6:$O$113,2,FALSE)</f>
        <v>#N/A</v>
      </c>
      <c r="Z59" s="20" t="e">
        <f>VLOOKUP(B59&amp;" "&amp;N46,[1]UITSLAGEN!$N$6:$O$113,2,FALSE)</f>
        <v>#N/A</v>
      </c>
      <c r="AA59" s="20" t="str">
        <f>IF(AND(ISNA(U59),ISNA(U60)),"",IF(ISNA(U59),0,U59)+IF(ISNA(U60),0,U60))</f>
        <v/>
      </c>
      <c r="AB59" s="20" t="str">
        <f>IF(AND(ISNA(V59),ISNA(V60)),"",IF(ISNA(V59),0,V59)+IF(ISNA(V60),0,V60))</f>
        <v/>
      </c>
      <c r="AC59" s="20" t="str">
        <f>IF(AND(ISNA(W59),ISNA(W60)),"",IF(ISNA(W59),0,W59)+IF(ISNA(W60),0,W60))</f>
        <v/>
      </c>
      <c r="AD59" s="20" t="str">
        <f>IF(AND(ISNA(X59),ISNA(X60)),"",IF(ISNA(X59),0,X59)+IF(ISNA(X60),0,X60))</f>
        <v/>
      </c>
      <c r="AE59" s="20" t="str">
        <f>IF(AND(ISNA(Y59),ISNA(Y60)),"",IF(ISNA(Y59),0,Y59)+IF(ISNA(Y60),0,Y60))</f>
        <v/>
      </c>
    </row>
    <row r="60" spans="2:34" ht="30" customHeight="1" thickBot="1">
      <c r="B60" s="152"/>
      <c r="C60" s="175"/>
      <c r="D60" s="69"/>
      <c r="E60" s="49"/>
      <c r="F60" s="69"/>
      <c r="G60" s="49"/>
      <c r="H60" s="120"/>
      <c r="I60" s="30"/>
      <c r="J60" s="120"/>
      <c r="K60" s="30"/>
      <c r="L60" s="120"/>
      <c r="M60" s="29"/>
      <c r="N60" s="147"/>
      <c r="O60" s="47"/>
      <c r="P60" s="173"/>
      <c r="Q60" s="43"/>
      <c r="R60" s="75"/>
      <c r="U60" s="20" t="e">
        <f>VLOOKUP(D46&amp;" "&amp;B59,[1]UITSLAGEN!$N$6:$Q$113,4,FALSE)</f>
        <v>#N/A</v>
      </c>
      <c r="V60" s="20" t="e">
        <f>VLOOKUP(F46&amp;" "&amp;B59,[1]UITSLAGEN!$N$6:$Q$113,4,FALSE)</f>
        <v>#N/A</v>
      </c>
      <c r="W60" s="20" t="e">
        <f>VLOOKUP(H46&amp;" "&amp;B59,[1]UITSLAGEN!$N$6:$Q$113,4,FALSE)</f>
        <v>#N/A</v>
      </c>
      <c r="X60" s="20" t="e">
        <f>VLOOKUP(J46&amp;" "&amp;B59,[1]UITSLAGEN!$N$6:$Q$113,4,FALSE)</f>
        <v>#N/A</v>
      </c>
      <c r="Y60" s="20" t="e">
        <f>VLOOKUP(L46&amp;" "&amp;B59,[1]UITSLAGEN!$N$6:$Q$113,4,FALSE)</f>
        <v>#N/A</v>
      </c>
      <c r="Z60" s="20" t="e">
        <f>VLOOKUP(N46&amp;" "&amp;B59,[1]UITSLAGEN!$N$6:$Q$113,4,FALSE)</f>
        <v>#N/A</v>
      </c>
      <c r="AA60" s="20">
        <f>IF(AND(ISNA(U59),ISNA(U60)),0,IF(ISNA(U60),0,-VLOOKUP(D46&amp;" "&amp;B59,[1]UITSLAGEN!$N$6:$S$113,5,FALSE))+IF(ISNA(U59),0,VLOOKUP(B59&amp;" "&amp;D46,[1]UITSLAGEN!$N$6:$S$113,5,FALSE)))</f>
        <v>0</v>
      </c>
      <c r="AB60" s="20">
        <f>IF(AND(ISNA(V59),ISNA(V60)),0,IF(ISNA(V60),0,-VLOOKUP(F46&amp;" "&amp;B59,[1]UITSLAGEN!$N$6:$S$113,5,FALSE))+IF(ISNA(V59),0,VLOOKUP(B59&amp;" "&amp;F46,[1]UITSLAGEN!$N$6:$S$113,5,FALSE)))</f>
        <v>0</v>
      </c>
      <c r="AC60" s="20">
        <f>IF(AND(ISNA(W59),ISNA(W60)),0,IF(ISNA(W60),0,-VLOOKUP(H46&amp;" "&amp;B59,[1]UITSLAGEN!$N$6:$S$113,5,FALSE))+IF(ISNA(W59),0,VLOOKUP(B59&amp;" "&amp;H46,[1]UITSLAGEN!$N$6:$S$113,5,FALSE)))</f>
        <v>0</v>
      </c>
      <c r="AD60" s="20">
        <f>IF(AND(ISNA(X59),ISNA(X60)),0,IF(ISNA(X60),0,-VLOOKUP(J46&amp;" "&amp;B59,[1]UITSLAGEN!$N$6:$S$113,5,FALSE))+IF(ISNA(X59),0,VLOOKUP(B59&amp;" "&amp;J46,[1]UITSLAGEN!$N$6:$S$113,5,FALSE)))</f>
        <v>0</v>
      </c>
      <c r="AE60" s="20">
        <f>IF(AND(ISNA(Y59),ISNA(Y60)),0,IF(ISNA(Y60),0,-VLOOKUP(L46&amp;" "&amp;B59,[1]UITSLAGEN!$N$6:$S$113,5,FALSE))+IF(ISNA(Y59),0,VLOOKUP(B59&amp;" "&amp;L46,[1]UITSLAGEN!$N$6:$S$113,5,FALSE)))</f>
        <v>0</v>
      </c>
    </row>
    <row r="61" spans="2:34" ht="22.15" customHeight="1" thickBot="1">
      <c r="D61" s="20" t="str">
        <f>B64</f>
        <v>4-E1</v>
      </c>
      <c r="F61" s="20" t="str">
        <f>B66</f>
        <v>4-E2</v>
      </c>
      <c r="H61" s="20" t="str">
        <f>B68</f>
        <v>4-E3</v>
      </c>
      <c r="J61" s="20" t="str">
        <f>B70</f>
        <v>4-E4</v>
      </c>
      <c r="L61" s="20" t="str">
        <f>B72</f>
        <v>4-E5</v>
      </c>
      <c r="N61" s="20" t="str">
        <f>B74</f>
        <v>4-E6</v>
      </c>
      <c r="P61" s="51"/>
    </row>
    <row r="62" spans="2:34" ht="22.15" customHeight="1">
      <c r="B62" s="151" t="s">
        <v>31</v>
      </c>
      <c r="C62" s="168" t="s">
        <v>70</v>
      </c>
      <c r="D62" s="158" t="str">
        <f>+C64</f>
        <v/>
      </c>
      <c r="E62" s="159"/>
      <c r="F62" s="158" t="str">
        <f>+C66</f>
        <v/>
      </c>
      <c r="G62" s="159"/>
      <c r="H62" s="158" t="str">
        <f>+C68</f>
        <v/>
      </c>
      <c r="I62" s="159"/>
      <c r="J62" s="158" t="str">
        <f>+C70</f>
        <v/>
      </c>
      <c r="K62" s="159"/>
      <c r="L62" s="158" t="str">
        <f>+C72</f>
        <v/>
      </c>
      <c r="M62" s="159"/>
      <c r="N62" s="158" t="str">
        <f>+C74</f>
        <v/>
      </c>
      <c r="O62" s="159"/>
      <c r="P62" s="162" t="s">
        <v>2</v>
      </c>
      <c r="Q62" s="163"/>
      <c r="R62" s="166" t="s">
        <v>3</v>
      </c>
    </row>
    <row r="63" spans="2:34" ht="22.15" customHeight="1" thickBot="1">
      <c r="B63" s="156"/>
      <c r="C63" s="169"/>
      <c r="D63" s="160"/>
      <c r="E63" s="161"/>
      <c r="F63" s="160"/>
      <c r="G63" s="161"/>
      <c r="H63" s="160"/>
      <c r="I63" s="161"/>
      <c r="J63" s="160"/>
      <c r="K63" s="161"/>
      <c r="L63" s="160"/>
      <c r="M63" s="161"/>
      <c r="N63" s="160"/>
      <c r="O63" s="161"/>
      <c r="P63" s="164"/>
      <c r="Q63" s="165"/>
      <c r="R63" s="167"/>
    </row>
    <row r="64" spans="2:34" ht="22.15" customHeight="1">
      <c r="B64" s="151" t="s">
        <v>85</v>
      </c>
      <c r="C64" s="168" t="str">
        <f>IF(ISNA(VLOOKUP(B64,[1]teams!$B$1:$C$77,2,FALSE)),"",VLOOKUP(B64,[1]teams!$B$1:$C$77,2,FALSE))</f>
        <v/>
      </c>
      <c r="D64" s="148"/>
      <c r="E64" s="40"/>
      <c r="F64" s="123" t="str">
        <f>AB64</f>
        <v/>
      </c>
      <c r="G64" s="1">
        <f>AB65</f>
        <v>0</v>
      </c>
      <c r="H64" s="104" t="str">
        <f>AC64</f>
        <v/>
      </c>
      <c r="I64" s="1">
        <f>AC65</f>
        <v>0</v>
      </c>
      <c r="J64" s="104" t="str">
        <f>AD64</f>
        <v/>
      </c>
      <c r="K64" s="1">
        <f>AD65</f>
        <v>0</v>
      </c>
      <c r="L64" s="104" t="str">
        <f>AE64</f>
        <v/>
      </c>
      <c r="M64" s="1">
        <f>AE65</f>
        <v>0</v>
      </c>
      <c r="N64" s="123" t="str">
        <f>AF64</f>
        <v/>
      </c>
      <c r="O64" s="1">
        <f>AF65</f>
        <v>0</v>
      </c>
      <c r="P64" s="148">
        <f>IF(NOT(ISTEXT(D64)),D64) +IF(NOT(ISTEXT(F64)),F64)+IF(NOT(ISTEXT(H64)),H64) +IF(NOT(ISTEXT(J64)),J64)+IF(NOT(ISTEXT(L64)),L64) +IF(NOT(ISTEXT(N64)),N64)</f>
        <v>0</v>
      </c>
      <c r="Q64" s="41">
        <f>IF(AND(E64="",G64="",I64="",K64="",M64="",O64=""),"",E64+G64+I64+K64+M64+O64)</f>
        <v>0</v>
      </c>
      <c r="R64" s="74" t="str">
        <f>IF(T64,"",RANK(S64,S64:S75,0)+T64)</f>
        <v/>
      </c>
      <c r="S64" s="20">
        <f>IF(C64="",-10000,IF(P64="","",-(RANK(P64,P64:P75,0)*1000-Q64)))</f>
        <v>-10000</v>
      </c>
      <c r="T64" s="20" t="b">
        <f>IF(C64="",TRUE)</f>
        <v>1</v>
      </c>
      <c r="U64" s="20" t="e">
        <f>VLOOKUP(B64&amp;" "&amp;D61,[1]UITSLAGEN!$N$6:$O$113,2,FALSE)</f>
        <v>#N/A</v>
      </c>
      <c r="V64" s="20" t="e">
        <f>VLOOKUP(B64&amp;" "&amp;F61,[1]UITSLAGEN!$N$6:$O$113,2,FALSE)</f>
        <v>#N/A</v>
      </c>
      <c r="W64" s="20" t="e">
        <f>VLOOKUP(B64&amp;" "&amp;H61,[1]UITSLAGEN!$N$6:$O$113,2,FALSE)</f>
        <v>#N/A</v>
      </c>
      <c r="X64" s="20" t="e">
        <f>VLOOKUP(B64&amp;" "&amp;J61,[1]UITSLAGEN!$N$6:$O$113,2,FALSE)</f>
        <v>#N/A</v>
      </c>
      <c r="Y64" s="20" t="e">
        <f>VLOOKUP(B64&amp;" "&amp;L61,[1]UITSLAGEN!$N$6:$O$113,2,FALSE)</f>
        <v>#N/A</v>
      </c>
      <c r="Z64" s="20" t="e">
        <f>VLOOKUP(B64&amp;" "&amp;N61,[1]UITSLAGEN!$N$6:$O$113,2,FALSE)</f>
        <v>#N/A</v>
      </c>
      <c r="AA64" s="20" t="str">
        <f t="shared" ref="AA64:AF64" si="4">IF(AND(ISNA(U64),ISNA(U65)),"",IF(ISNA(U64),0,U64)+IF(ISNA(U65),0,U65))</f>
        <v/>
      </c>
      <c r="AB64" s="20" t="str">
        <f t="shared" si="4"/>
        <v/>
      </c>
      <c r="AC64" s="20" t="str">
        <f t="shared" si="4"/>
        <v/>
      </c>
      <c r="AD64" s="20" t="str">
        <f t="shared" si="4"/>
        <v/>
      </c>
      <c r="AE64" s="20" t="str">
        <f t="shared" si="4"/>
        <v/>
      </c>
      <c r="AF64" s="20" t="str">
        <f t="shared" si="4"/>
        <v/>
      </c>
    </row>
    <row r="65" spans="2:32" ht="22.15" customHeight="1" thickBot="1">
      <c r="B65" s="156"/>
      <c r="C65" s="169"/>
      <c r="D65" s="170"/>
      <c r="E65" s="42"/>
      <c r="F65" s="123"/>
      <c r="G65" s="34"/>
      <c r="H65" s="120"/>
      <c r="I65" s="23"/>
      <c r="J65" s="120"/>
      <c r="K65" s="23"/>
      <c r="L65" s="120"/>
      <c r="M65" s="23"/>
      <c r="N65" s="69"/>
      <c r="O65" s="24"/>
      <c r="P65" s="149"/>
      <c r="Q65" s="43"/>
      <c r="R65" s="75"/>
      <c r="U65" s="20" t="e">
        <f>VLOOKUP(D61&amp;" "&amp;B64,[1]UITSLAGEN!$N$6:$Q$113,4,FALSE)</f>
        <v>#N/A</v>
      </c>
      <c r="V65" s="20" t="e">
        <f>VLOOKUP(F61&amp;" "&amp;B64,[1]UITSLAGEN!$N$6:$Q$113,4,FALSE)</f>
        <v>#N/A</v>
      </c>
      <c r="W65" s="20" t="e">
        <f>VLOOKUP(H61&amp;" "&amp;B64,[1]UITSLAGEN!$N$6:$Q$113,4,FALSE)</f>
        <v>#N/A</v>
      </c>
      <c r="X65" s="20" t="e">
        <f>VLOOKUP(J61&amp;" "&amp;B64,[1]UITSLAGEN!$N$6:$Q$113,4,FALSE)</f>
        <v>#N/A</v>
      </c>
      <c r="Y65" s="20" t="e">
        <f>VLOOKUP(L61&amp;" "&amp;B64,[1]UITSLAGEN!$N$6:$Q$113,4,FALSE)</f>
        <v>#N/A</v>
      </c>
      <c r="Z65" s="20" t="e">
        <f>VLOOKUP(N61&amp;" "&amp;B64,[1]UITSLAGEN!$N$6:$Q$113,4,FALSE)</f>
        <v>#N/A</v>
      </c>
      <c r="AB65" s="20">
        <f>IF(AND(ISNA(V64),ISNA(V65)),0,IF(ISNA(V65),0,-VLOOKUP(F61&amp;" "&amp;B64,[1]UITSLAGEN!$N$6:$S$113,5,FALSE))+IF(ISNA(V64),0,VLOOKUP(B64&amp;" "&amp;F61,[1]UITSLAGEN!$N$6:$S$113,5,FALSE)))</f>
        <v>0</v>
      </c>
      <c r="AC65" s="20">
        <f>IF(AND(ISNA(W64),ISNA(W65)),0,IF(ISNA(W65),0,-VLOOKUP(H61&amp;" "&amp;B64,[1]UITSLAGEN!$N$6:$S$113,5,FALSE))+IF(ISNA(W64),0,VLOOKUP(B64&amp;" "&amp;H61,[1]UITSLAGEN!$N$6:$S$113,5,FALSE)))</f>
        <v>0</v>
      </c>
      <c r="AD65" s="20">
        <f>IF(AND(ISNA(X64),ISNA(X65)),0,IF(ISNA(X65),0,-VLOOKUP(J61&amp;" "&amp;B64,[1]UITSLAGEN!$N$6:$S$113,5,FALSE))+IF(ISNA(X64),0,VLOOKUP(B64&amp;" "&amp;J61,[1]UITSLAGEN!$N$6:$S$113,5,FALSE)))</f>
        <v>0</v>
      </c>
      <c r="AE65" s="20">
        <f>IF(AND(ISNA(Y64),ISNA(Y65)),0,IF(ISNA(Y65),0,-VLOOKUP(L61&amp;" "&amp;B64,[1]UITSLAGEN!$N$6:$S$113,5,FALSE))+IF(ISNA(Y64),0,VLOOKUP(B64&amp;" "&amp;L61,[1]UITSLAGEN!$N$6:$S$113,5,FALSE)))</f>
        <v>0</v>
      </c>
      <c r="AF65" s="20">
        <f>IF(AND(ISNA(Z64),ISNA(Z65)),0,IF(ISNA(Z65),0,-VLOOKUP(N61&amp;" "&amp;B64,[1]UITSLAGEN!$N$6:$S$113,5,FALSE))+IF(ISNA(Z64),0,VLOOKUP(B64&amp;" "&amp;N61,[1]UITSLAGEN!$N$6:$S$113,5,FALSE)))</f>
        <v>0</v>
      </c>
    </row>
    <row r="66" spans="2:32" ht="22.15" customHeight="1">
      <c r="B66" s="151" t="s">
        <v>86</v>
      </c>
      <c r="C66" s="153" t="str">
        <f>IF(ISNA(VLOOKUP(B66,[1]teams!$B$1:$C$77,2,FALSE)),"",VLOOKUP(B66,[1]teams!$B$1:$C$77,2,FALSE))</f>
        <v/>
      </c>
      <c r="D66" s="123" t="str">
        <f>AA66</f>
        <v/>
      </c>
      <c r="E66" s="1">
        <f>AA67</f>
        <v>0</v>
      </c>
      <c r="F66" s="146"/>
      <c r="G66" s="44"/>
      <c r="H66" s="104" t="str">
        <f>AC66</f>
        <v/>
      </c>
      <c r="I66" s="1">
        <f>AC67</f>
        <v>0</v>
      </c>
      <c r="J66" s="104" t="str">
        <f>AD66</f>
        <v/>
      </c>
      <c r="K66" s="1">
        <f>AD67</f>
        <v>0</v>
      </c>
      <c r="L66" s="104" t="str">
        <f>AE66</f>
        <v/>
      </c>
      <c r="M66" s="1">
        <f>AE67</f>
        <v>0</v>
      </c>
      <c r="N66" s="123" t="str">
        <f>AF66</f>
        <v/>
      </c>
      <c r="O66" s="1">
        <f>AF67</f>
        <v>0</v>
      </c>
      <c r="P66" s="148">
        <f>IF(NOT(ISTEXT(D66)),D66) +IF(NOT(ISTEXT(F66)),F66)+IF(NOT(ISTEXT(H66)),H66) +IF(NOT(ISTEXT(J66)),J66)+IF(NOT(ISTEXT(L66)),L66) +IF(NOT(ISTEXT(N66)),N66)</f>
        <v>0</v>
      </c>
      <c r="Q66" s="41">
        <f>IF(AND(E66="",G66="",I66="",K66="",M66="",O66=""),"",E66+G66+I66+K66+M66+O66)</f>
        <v>0</v>
      </c>
      <c r="R66" s="74" t="str">
        <f>IF(T66,"",RANK(S66,S64:S75,0)+T66)</f>
        <v/>
      </c>
      <c r="S66" s="20">
        <f>IF(C66="",-10000,IF(P66="","",-(RANK(P66,P64:P75,0)*1000-Q66)))</f>
        <v>-10000</v>
      </c>
      <c r="T66" s="20" t="b">
        <f>IF(C66="",TRUE)</f>
        <v>1</v>
      </c>
      <c r="U66" s="20" t="e">
        <f>VLOOKUP(B66&amp;" "&amp;D61,[1]UITSLAGEN!$N$6:$O$113,2,FALSE)</f>
        <v>#N/A</v>
      </c>
      <c r="V66" s="20" t="e">
        <f>VLOOKUP(B66&amp;" "&amp;F61,[1]UITSLAGEN!$N$6:$O$113,2,FALSE)</f>
        <v>#N/A</v>
      </c>
      <c r="W66" s="20" t="e">
        <f>VLOOKUP(B66&amp;" "&amp;H61,[1]UITSLAGEN!$N$6:$O$113,2,FALSE)</f>
        <v>#N/A</v>
      </c>
      <c r="X66" s="20" t="e">
        <f>VLOOKUP(B66&amp;" "&amp;J61,[1]UITSLAGEN!$N$6:$O$113,2,FALSE)</f>
        <v>#N/A</v>
      </c>
      <c r="Y66" s="20" t="e">
        <f>VLOOKUP(B66&amp;" "&amp;L61,[1]UITSLAGEN!$N$6:$O$113,2,FALSE)</f>
        <v>#N/A</v>
      </c>
      <c r="Z66" s="20" t="e">
        <f>VLOOKUP(B66&amp;" "&amp;N61,[1]UITSLAGEN!$N$6:$O$113,2,FALSE)</f>
        <v>#N/A</v>
      </c>
      <c r="AA66" s="20" t="str">
        <f>IF(AND(ISNA(U66),ISNA(U67)),"",IF(ISNA(U66),0,U66)+IF(ISNA(U67),0,U67))</f>
        <v/>
      </c>
      <c r="AC66" s="20" t="str">
        <f>IF(AND(ISNA(W66),ISNA(W67)),"",IF(ISNA(W66),0,W66)+IF(ISNA(W67),0,W67))</f>
        <v/>
      </c>
      <c r="AD66" s="20" t="str">
        <f>IF(AND(ISNA(X66),ISNA(X67)),"",IF(ISNA(X66),0,X66)+IF(ISNA(X67),0,X67))</f>
        <v/>
      </c>
      <c r="AE66" s="20" t="str">
        <f>IF(AND(ISNA(Y66),ISNA(Y67)),"",IF(ISNA(Y66),0,Y66)+IF(ISNA(Y67),0,Y67))</f>
        <v/>
      </c>
      <c r="AF66" s="20" t="str">
        <f>IF(AND(ISNA(Z66),ISNA(Z67)),"",IF(ISNA(Z66),0,Z66)+IF(ISNA(Z67),0,Z67))</f>
        <v/>
      </c>
    </row>
    <row r="67" spans="2:32" ht="22.15" customHeight="1" thickBot="1">
      <c r="B67" s="156"/>
      <c r="C67" s="157"/>
      <c r="D67" s="123"/>
      <c r="E67" s="26"/>
      <c r="F67" s="150"/>
      <c r="G67" s="42"/>
      <c r="H67" s="120"/>
      <c r="I67" s="34"/>
      <c r="J67" s="120"/>
      <c r="K67" s="26"/>
      <c r="L67" s="120"/>
      <c r="M67" s="23"/>
      <c r="N67" s="69"/>
      <c r="O67" s="24"/>
      <c r="P67" s="149"/>
      <c r="Q67" s="43"/>
      <c r="R67" s="75"/>
      <c r="U67" s="20" t="e">
        <f>VLOOKUP(D61&amp;" "&amp;B66,[1]UITSLAGEN!$N$6:$Q$113,4,FALSE)</f>
        <v>#N/A</v>
      </c>
      <c r="V67" s="20" t="e">
        <f>VLOOKUP(F61&amp;" "&amp;B66,[1]UITSLAGEN!$N$6:$Q$113,4,FALSE)</f>
        <v>#N/A</v>
      </c>
      <c r="W67" s="20" t="e">
        <f>VLOOKUP(H61&amp;" "&amp;B66,[1]UITSLAGEN!$N$6:$Q$113,4,FALSE)</f>
        <v>#N/A</v>
      </c>
      <c r="X67" s="20" t="e">
        <f>VLOOKUP(J61&amp;" "&amp;B66,[1]UITSLAGEN!$N$6:$Q$113,4,FALSE)</f>
        <v>#N/A</v>
      </c>
      <c r="Y67" s="20" t="e">
        <f>VLOOKUP(L61&amp;" "&amp;B66,[1]UITSLAGEN!$N$6:$Q$113,4,FALSE)</f>
        <v>#N/A</v>
      </c>
      <c r="Z67" s="20" t="e">
        <f>VLOOKUP(N61&amp;" "&amp;B66,[1]UITSLAGEN!$N$6:$Q$113,4,FALSE)</f>
        <v>#N/A</v>
      </c>
      <c r="AA67" s="20">
        <f>IF(AND(ISNA(U66),ISNA(U67)),0,IF(ISNA(U67),0,-VLOOKUP(D61&amp;" "&amp;B66,[1]UITSLAGEN!$N$6:$S$113,5,FALSE))+IF(ISNA(U66),0,VLOOKUP(B66&amp;" "&amp;D61,[1]UITSLAGEN!$N$6:$S$113,5,FALSE)))</f>
        <v>0</v>
      </c>
      <c r="AC67" s="20">
        <f>IF(AND(ISNA(W66),ISNA(W67)),0,IF(ISNA(W67),0,-VLOOKUP(H61&amp;" "&amp;B66,[1]UITSLAGEN!$N$6:$S$113,5,FALSE))+IF(ISNA(W66),0,VLOOKUP(B66&amp;" "&amp;H61,[1]UITSLAGEN!$N$6:$S$113,5,FALSE)))</f>
        <v>0</v>
      </c>
      <c r="AD67" s="20">
        <f>IF(AND(ISNA(X66),ISNA(X67)),0,IF(ISNA(X67),0,-VLOOKUP(J61&amp;" "&amp;B66,[1]UITSLAGEN!$N$6:$S$113,5,FALSE))+IF(ISNA(X66),0,VLOOKUP(B66&amp;" "&amp;J61,[1]UITSLAGEN!$N$6:$S$113,5,FALSE)))</f>
        <v>0</v>
      </c>
      <c r="AE67" s="20">
        <f>IF(AND(ISNA(Y66),ISNA(Y67)),0,IF(ISNA(Y67),0,-VLOOKUP(L61&amp;" "&amp;B66,[1]UITSLAGEN!$N$6:$S$113,5,FALSE))+IF(ISNA(Y66),0,VLOOKUP(B66&amp;" "&amp;L61,[1]UITSLAGEN!$N$6:$S$113,5,FALSE)))</f>
        <v>0</v>
      </c>
      <c r="AF67" s="20">
        <f>IF(AND(ISNA(Z66),ISNA(Z67)),0,IF(ISNA(Z67),0,-VLOOKUP(N61&amp;" "&amp;B66,[1]UITSLAGEN!$N$6:$S$113,5,FALSE))+IF(ISNA(Z66),0,VLOOKUP(B66&amp;" "&amp;N61,[1]UITSLAGEN!$N$6:$S$113,5,FALSE)))</f>
        <v>0</v>
      </c>
    </row>
    <row r="68" spans="2:32" ht="22.15" customHeight="1">
      <c r="B68" s="151" t="s">
        <v>87</v>
      </c>
      <c r="C68" s="153" t="str">
        <f>IF(ISNA(VLOOKUP(B68,[1]teams!$B$1:$C$77,2,FALSE)),"",VLOOKUP(B68,[1]teams!$B$1:$C$77,2,FALSE))</f>
        <v/>
      </c>
      <c r="D68" s="171" t="str">
        <f>AA68</f>
        <v/>
      </c>
      <c r="E68" s="15">
        <f>AA69</f>
        <v>0</v>
      </c>
      <c r="F68" s="123" t="str">
        <f>AB68</f>
        <v/>
      </c>
      <c r="G68" s="1">
        <f>AB69</f>
        <v>0</v>
      </c>
      <c r="H68" s="146"/>
      <c r="I68" s="44"/>
      <c r="J68" s="104" t="str">
        <f>AD68</f>
        <v/>
      </c>
      <c r="K68" s="1">
        <f>AD69</f>
        <v>0</v>
      </c>
      <c r="L68" s="104" t="str">
        <f>AE68</f>
        <v/>
      </c>
      <c r="M68" s="1">
        <f>AE69</f>
        <v>0</v>
      </c>
      <c r="N68" s="123" t="str">
        <f>AF68</f>
        <v/>
      </c>
      <c r="O68" s="1">
        <f>AF69</f>
        <v>0</v>
      </c>
      <c r="P68" s="148">
        <f>IF(NOT(ISTEXT(D68)),D68) +IF(NOT(ISTEXT(F68)),F68)+IF(NOT(ISTEXT(H68)),H68) +IF(NOT(ISTEXT(J68)),J68)+IF(NOT(ISTEXT(L68)),L68) +IF(NOT(ISTEXT(N68)),N68)</f>
        <v>0</v>
      </c>
      <c r="Q68" s="41">
        <f>IF(AND(E68="",G68="",I68="",K68="",M68="",O68=""),"",E68+G68+I68+K68+M68+O68)</f>
        <v>0</v>
      </c>
      <c r="R68" s="74" t="str">
        <f>IF(T68,"",RANK(S68,S64:S75,0)+T68)</f>
        <v/>
      </c>
      <c r="S68" s="20">
        <f>IF(C68="",-10000,IF(P68="","",-(RANK(P68,P64:P75,0)*1000-Q68)))</f>
        <v>-10000</v>
      </c>
      <c r="T68" s="20" t="b">
        <f>IF(C68="",TRUE)</f>
        <v>1</v>
      </c>
      <c r="U68" s="20" t="e">
        <f>VLOOKUP(B68&amp;" "&amp;D61,[1]UITSLAGEN!$N$6:$O$113,2,FALSE)</f>
        <v>#N/A</v>
      </c>
      <c r="V68" s="20" t="e">
        <f>VLOOKUP(B68&amp;" "&amp;F61,[1]UITSLAGEN!$N$6:$O$113,2,FALSE)</f>
        <v>#N/A</v>
      </c>
      <c r="W68" s="20" t="e">
        <f>VLOOKUP(B68&amp;" "&amp;H61,[1]UITSLAGEN!$N$6:$O$113,2,FALSE)</f>
        <v>#N/A</v>
      </c>
      <c r="X68" s="20" t="e">
        <f>VLOOKUP(B68&amp;" "&amp;J61,[1]UITSLAGEN!$N$6:$O$113,2,FALSE)</f>
        <v>#N/A</v>
      </c>
      <c r="Y68" s="20" t="e">
        <f>VLOOKUP(B68&amp;" "&amp;L61,[1]UITSLAGEN!$N$6:$O$113,2,FALSE)</f>
        <v>#N/A</v>
      </c>
      <c r="Z68" s="20" t="e">
        <f>VLOOKUP(B68&amp;" "&amp;N61,[1]UITSLAGEN!$N$6:$O$113,2,FALSE)</f>
        <v>#N/A</v>
      </c>
      <c r="AA68" s="20" t="str">
        <f>IF(AND(ISNA(U68),ISNA(U69)),"",IF(ISNA(U68),0,U68)+IF(ISNA(U69),0,U69))</f>
        <v/>
      </c>
      <c r="AB68" s="20" t="str">
        <f>IF(AND(ISNA(V68),ISNA(V69)),"",IF(ISNA(V68),0,V68)+IF(ISNA(V69),0,V69))</f>
        <v/>
      </c>
      <c r="AD68" s="20" t="str">
        <f>IF(AND(ISNA(X68),ISNA(X69)),"",IF(ISNA(X68),0,X68)+IF(ISNA(X69),0,X69))</f>
        <v/>
      </c>
      <c r="AE68" s="20" t="str">
        <f>IF(AND(ISNA(Y68),ISNA(Y69)),"",IF(ISNA(Y68),0,Y68)+IF(ISNA(Y69),0,Y69))</f>
        <v/>
      </c>
      <c r="AF68" s="20" t="str">
        <f>IF(AND(ISNA(Z68),ISNA(Z69)),"",IF(ISNA(Z68),0,Z68)+IF(ISNA(Z69),0,Z69))</f>
        <v/>
      </c>
    </row>
    <row r="69" spans="2:32" ht="22.15" customHeight="1" thickBot="1">
      <c r="B69" s="156"/>
      <c r="C69" s="157"/>
      <c r="D69" s="69"/>
      <c r="E69" s="48"/>
      <c r="F69" s="123"/>
      <c r="G69" s="26"/>
      <c r="H69" s="150"/>
      <c r="I69" s="42"/>
      <c r="J69" s="120"/>
      <c r="K69" s="34"/>
      <c r="L69" s="120"/>
      <c r="M69" s="23"/>
      <c r="N69" s="69"/>
      <c r="O69" s="24"/>
      <c r="P69" s="149"/>
      <c r="Q69" s="43"/>
      <c r="R69" s="75"/>
      <c r="U69" s="20" t="e">
        <f>VLOOKUP(D61&amp;" "&amp;B68,[1]UITSLAGEN!$N$6:$Q$113,4,FALSE)</f>
        <v>#N/A</v>
      </c>
      <c r="V69" s="20" t="e">
        <f>VLOOKUP(F61&amp;" "&amp;B68,[1]UITSLAGEN!$N$6:$Q$113,4,FALSE)</f>
        <v>#N/A</v>
      </c>
      <c r="W69" s="20" t="e">
        <f>VLOOKUP(H61&amp;" "&amp;B68,[1]UITSLAGEN!$N$6:$Q$113,4,FALSE)</f>
        <v>#N/A</v>
      </c>
      <c r="X69" s="20" t="e">
        <f>VLOOKUP(J61&amp;" "&amp;B68,[1]UITSLAGEN!$N$6:$Q$113,4,FALSE)</f>
        <v>#N/A</v>
      </c>
      <c r="Y69" s="20" t="e">
        <f>VLOOKUP(L61&amp;" "&amp;B68,[1]UITSLAGEN!$N$6:$Q$113,4,FALSE)</f>
        <v>#N/A</v>
      </c>
      <c r="Z69" s="20" t="e">
        <f>VLOOKUP(N61&amp;" "&amp;B68,[1]UITSLAGEN!$N$6:$Q$113,4,FALSE)</f>
        <v>#N/A</v>
      </c>
      <c r="AA69" s="20">
        <f>IF(AND(ISNA(U68),ISNA(U69)),0,IF(ISNA(U69),0,-VLOOKUP(D61&amp;" "&amp;B68,[1]UITSLAGEN!$N$6:$S$113,5,FALSE))+IF(ISNA(U68),0,VLOOKUP(B68&amp;" "&amp;D61,[1]UITSLAGEN!$N$6:$S$113,5,FALSE)))</f>
        <v>0</v>
      </c>
      <c r="AB69" s="20">
        <f>IF(AND(ISNA(V68),ISNA(V69)),0,IF(ISNA(V69),0,-VLOOKUP(F61&amp;" "&amp;B68,[1]UITSLAGEN!$N$6:$S$113,5,FALSE))+IF(ISNA(V68),0,VLOOKUP(B68&amp;" "&amp;F61,[1]UITSLAGEN!$N$6:$S$113,5,FALSE)))</f>
        <v>0</v>
      </c>
      <c r="AD69" s="20">
        <f>IF(AND(ISNA(X68),ISNA(X69)),0,IF(ISNA(X69),0,-VLOOKUP(J61&amp;" "&amp;B68,[1]UITSLAGEN!$N$6:$S$113,5,FALSE))+IF(ISNA(X68),0,VLOOKUP(B68&amp;" "&amp;J61,[1]UITSLAGEN!$N$6:$S$113,5,FALSE)))</f>
        <v>0</v>
      </c>
      <c r="AE69" s="20">
        <f>IF(AND(ISNA(Y68),ISNA(Y69)),0,IF(ISNA(Y69),0,-VLOOKUP(L61&amp;" "&amp;B68,[1]UITSLAGEN!$N$6:$S$113,5,FALSE))+IF(ISNA(Y68),0,VLOOKUP(B68&amp;" "&amp;L61,[1]UITSLAGEN!$N$6:$S$113,5,FALSE)))</f>
        <v>0</v>
      </c>
      <c r="AF69" s="20">
        <f>IF(AND(ISNA(Z68),ISNA(Z69)),0,IF(ISNA(Z69),0,-VLOOKUP(N61&amp;" "&amp;B68,[1]UITSLAGEN!$N$6:$S$113,5,FALSE))+IF(ISNA(Z68),0,VLOOKUP(B68&amp;" "&amp;N61,[1]UITSLAGEN!$N$6:$S$113,5,FALSE)))</f>
        <v>0</v>
      </c>
    </row>
    <row r="70" spans="2:32" ht="22.15" customHeight="1">
      <c r="B70" s="151" t="s">
        <v>88</v>
      </c>
      <c r="C70" s="153" t="str">
        <f>IF(ISNA(VLOOKUP(B70,[1]teams!$B$1:$C$77,2,FALSE)),"",VLOOKUP(B70,[1]teams!$B$1:$C$77,2,FALSE))</f>
        <v/>
      </c>
      <c r="D70" s="171" t="str">
        <f>AA70</f>
        <v/>
      </c>
      <c r="E70" s="15">
        <f>AA71</f>
        <v>0</v>
      </c>
      <c r="F70" s="119" t="str">
        <f>AB70</f>
        <v/>
      </c>
      <c r="G70" s="3">
        <f>AB71</f>
        <v>0</v>
      </c>
      <c r="H70" s="104" t="str">
        <f>AC70</f>
        <v/>
      </c>
      <c r="I70" s="1">
        <f>AC71</f>
        <v>0</v>
      </c>
      <c r="J70" s="146"/>
      <c r="K70" s="44"/>
      <c r="L70" s="104" t="str">
        <f>AE70</f>
        <v/>
      </c>
      <c r="M70" s="1">
        <f>AE71</f>
        <v>0</v>
      </c>
      <c r="N70" s="123" t="str">
        <f>AF70</f>
        <v/>
      </c>
      <c r="O70" s="1">
        <f>AF71</f>
        <v>0</v>
      </c>
      <c r="P70" s="148">
        <f>IF(NOT(ISTEXT(D70)),D70) +IF(NOT(ISTEXT(F70)),F70)+IF(NOT(ISTEXT(H70)),H70) +IF(NOT(ISTEXT(J70)),J70)+IF(NOT(ISTEXT(L70)),L70) +IF(NOT(ISTEXT(N70)),N70)</f>
        <v>0</v>
      </c>
      <c r="Q70" s="41">
        <f>IF(AND(E70="",G70="",I70="",K70="",M70="",O70=""),"",E70+G70+I70+K70+M70+O70)</f>
        <v>0</v>
      </c>
      <c r="R70" s="74" t="str">
        <f>IF(T70,"",RANK(S70,S64:S75,0)+T70)</f>
        <v/>
      </c>
      <c r="S70" s="20">
        <f>IF(C70="",-10000,IF(P70="","",-(RANK(P70,P64:P75,0)*1000-Q70)))</f>
        <v>-10000</v>
      </c>
      <c r="T70" s="20" t="b">
        <f>IF(C70="",TRUE)</f>
        <v>1</v>
      </c>
      <c r="U70" s="20" t="e">
        <f>VLOOKUP(B70&amp;" "&amp;D61,[1]UITSLAGEN!$N$6:$O$113,2,FALSE)</f>
        <v>#N/A</v>
      </c>
      <c r="V70" s="20" t="e">
        <f>VLOOKUP(B70&amp;" "&amp;F61,[1]UITSLAGEN!$N$6:$O$113,2,FALSE)</f>
        <v>#N/A</v>
      </c>
      <c r="W70" s="20" t="e">
        <f>VLOOKUP(B70&amp;" "&amp;H61,[1]UITSLAGEN!$N$6:$O$113,2,FALSE)</f>
        <v>#N/A</v>
      </c>
      <c r="X70" s="20" t="e">
        <f>VLOOKUP(B70&amp;" "&amp;J61,[1]UITSLAGEN!$N$6:$O$113,2,FALSE)</f>
        <v>#N/A</v>
      </c>
      <c r="Y70" s="20" t="e">
        <f>VLOOKUP(B70&amp;" "&amp;L61,[1]UITSLAGEN!$N$6:$O$113,2,FALSE)</f>
        <v>#N/A</v>
      </c>
      <c r="Z70" s="20" t="e">
        <f>VLOOKUP(B70&amp;" "&amp;N61,[1]UITSLAGEN!$N$6:$O$113,2,FALSE)</f>
        <v>#N/A</v>
      </c>
      <c r="AA70" s="20" t="str">
        <f>IF(AND(ISNA(U70),ISNA(U71)),"",IF(ISNA(U70),0,U70)+IF(ISNA(U71),0,U71))</f>
        <v/>
      </c>
      <c r="AB70" s="20" t="str">
        <f>IF(AND(ISNA(V70),ISNA(V71)),"",IF(ISNA(V70),0,V70)+IF(ISNA(V71),0,V71))</f>
        <v/>
      </c>
      <c r="AC70" s="20" t="str">
        <f>IF(AND(ISNA(W70),ISNA(W71)),"",IF(ISNA(W70),0,W70)+IF(ISNA(W71),0,W71))</f>
        <v/>
      </c>
      <c r="AE70" s="20" t="str">
        <f>IF(AND(ISNA(Y70),ISNA(Y71)),"",IF(ISNA(Y70),0,Y70)+IF(ISNA(Y71),0,Y71))</f>
        <v/>
      </c>
      <c r="AF70" s="20" t="str">
        <f>IF(AND(ISNA(Z70),ISNA(Z71)),"",IF(ISNA(Z70),0,Z70)+IF(ISNA(Z71),0,Z71))</f>
        <v/>
      </c>
    </row>
    <row r="71" spans="2:32" ht="22.15" customHeight="1" thickBot="1">
      <c r="B71" s="156"/>
      <c r="C71" s="157"/>
      <c r="D71" s="69"/>
      <c r="E71" s="48"/>
      <c r="F71" s="104"/>
      <c r="G71" s="23"/>
      <c r="H71" s="120"/>
      <c r="I71" s="26"/>
      <c r="J71" s="150"/>
      <c r="K71" s="42"/>
      <c r="L71" s="120"/>
      <c r="M71" s="34"/>
      <c r="N71" s="69"/>
      <c r="O71" s="24"/>
      <c r="P71" s="149"/>
      <c r="Q71" s="43"/>
      <c r="R71" s="75"/>
      <c r="U71" s="20" t="e">
        <f>VLOOKUP(D61&amp;" "&amp;B70,[1]UITSLAGEN!$N$6:$Q$113,4,FALSE)</f>
        <v>#N/A</v>
      </c>
      <c r="V71" s="20" t="e">
        <f>VLOOKUP(F61&amp;" "&amp;B70,[1]UITSLAGEN!$N$6:$Q$113,4,FALSE)</f>
        <v>#N/A</v>
      </c>
      <c r="W71" s="20" t="e">
        <f>VLOOKUP(H61&amp;" "&amp;B70,[1]UITSLAGEN!$N$6:$Q$113,4,FALSE)</f>
        <v>#N/A</v>
      </c>
      <c r="X71" s="20" t="e">
        <f>VLOOKUP(J61&amp;" "&amp;B70,[1]UITSLAGEN!$N$6:$Q$113,4,FALSE)</f>
        <v>#N/A</v>
      </c>
      <c r="Y71" s="20" t="e">
        <f>VLOOKUP(L61&amp;" "&amp;B70,[1]UITSLAGEN!$N$6:$Q$113,4,FALSE)</f>
        <v>#N/A</v>
      </c>
      <c r="Z71" s="20" t="e">
        <f>VLOOKUP(N61&amp;" "&amp;B70,[1]UITSLAGEN!$N$6:$Q$113,4,FALSE)</f>
        <v>#N/A</v>
      </c>
      <c r="AA71" s="20">
        <f>IF(AND(ISNA(U70),ISNA(U71)),0,IF(ISNA(U71),0,-VLOOKUP(D61&amp;" "&amp;B70,[1]UITSLAGEN!$N$6:$S$113,5,FALSE))+IF(ISNA(U70),0,VLOOKUP(B70&amp;" "&amp;D61,[1]UITSLAGEN!$N$6:$S$113,5,FALSE)))</f>
        <v>0</v>
      </c>
      <c r="AB71" s="20">
        <f>IF(AND(ISNA(V70),ISNA(V71)),0,IF(ISNA(V71),0,-VLOOKUP(F61&amp;" "&amp;B70,[1]UITSLAGEN!$N$6:$S$113,5,FALSE))+IF(ISNA(V70),0,VLOOKUP(B70&amp;" "&amp;F61,[1]UITSLAGEN!$N$6:$S$113,5,FALSE)))</f>
        <v>0</v>
      </c>
      <c r="AC71" s="20">
        <f>IF(AND(ISNA(W70),ISNA(W71)),0,IF(ISNA(W71),0,-VLOOKUP(H61&amp;" "&amp;B70,[1]UITSLAGEN!$N$6:$S$113,5,FALSE))+IF(ISNA(W70),0,VLOOKUP(B70&amp;" "&amp;H61,[1]UITSLAGEN!$N$6:$S$113,5,FALSE)))</f>
        <v>0</v>
      </c>
      <c r="AE71" s="20">
        <f>IF(AND(ISNA(Y70),ISNA(Y71)),0,IF(ISNA(Y71),0,-VLOOKUP(L61&amp;" "&amp;B70,[1]UITSLAGEN!$N$6:$S$113,5,FALSE))+IF(ISNA(Y70),0,VLOOKUP(B70&amp;" "&amp;L61,[1]UITSLAGEN!$N$6:$S$113,5,FALSE)))</f>
        <v>0</v>
      </c>
      <c r="AF71" s="20">
        <f>IF(AND(ISNA(Z70),ISNA(Z71)),0,IF(ISNA(Z71),0,-VLOOKUP(N61&amp;" "&amp;B70,[1]UITSLAGEN!$N$6:$S$113,5,FALSE))+IF(ISNA(Z70),0,VLOOKUP(B70&amp;" "&amp;N61,[1]UITSLAGEN!$N$6:$S$113,5,FALSE)))</f>
        <v>0</v>
      </c>
    </row>
    <row r="72" spans="2:32" ht="22.15" customHeight="1">
      <c r="B72" s="151" t="s">
        <v>89</v>
      </c>
      <c r="C72" s="153" t="str">
        <f>IF(ISNA(VLOOKUP(B72,[1]teams!$B$1:$C$77,2,FALSE)),"",VLOOKUP(B72,[1]teams!$B$1:$C$77,2,FALSE))</f>
        <v/>
      </c>
      <c r="D72" s="171" t="str">
        <f>AA72</f>
        <v/>
      </c>
      <c r="E72" s="15">
        <f>AA73</f>
        <v>0</v>
      </c>
      <c r="F72" s="172" t="str">
        <f>AB72</f>
        <v/>
      </c>
      <c r="G72" s="15">
        <f>AB73</f>
        <v>0</v>
      </c>
      <c r="H72" s="104" t="str">
        <f>AC72</f>
        <v/>
      </c>
      <c r="I72" s="1">
        <f>AC73</f>
        <v>0</v>
      </c>
      <c r="J72" s="104" t="str">
        <f>AD72</f>
        <v/>
      </c>
      <c r="K72" s="1">
        <f>AD73</f>
        <v>0</v>
      </c>
      <c r="L72" s="146"/>
      <c r="M72" s="44"/>
      <c r="N72" s="123" t="str">
        <f>AF72</f>
        <v/>
      </c>
      <c r="O72" s="1">
        <f>AF73</f>
        <v>0</v>
      </c>
      <c r="P72" s="148">
        <f>IF(NOT(ISTEXT(D72)),D72) +IF(NOT(ISTEXT(F72)),F72)+IF(NOT(ISTEXT(H72)),H72) +IF(NOT(ISTEXT(J72)),J72)+IF(NOT(ISTEXT(L72)),L72) +IF(NOT(ISTEXT(N72)),N72)</f>
        <v>0</v>
      </c>
      <c r="Q72" s="41">
        <f>IF(AND(E72="",G72="",I72="",K72="",M72="",O72=""),"",E72+G72+I72+K72+M72+O72)</f>
        <v>0</v>
      </c>
      <c r="R72" s="74" t="str">
        <f>IF(T72,"",RANK(S72,S64:S75,0)+T72)</f>
        <v/>
      </c>
      <c r="S72" s="20">
        <f>IF(C72="",-10000,IF(P72="","",-(RANK(P72,P64:P75,0)*1000-Q72)))</f>
        <v>-10000</v>
      </c>
      <c r="T72" s="20" t="b">
        <f>IF(C72="",TRUE)</f>
        <v>1</v>
      </c>
      <c r="U72" s="20" t="e">
        <f>VLOOKUP(B72&amp;" "&amp;D61,[1]UITSLAGEN!$N$6:$O$113,2,FALSE)</f>
        <v>#N/A</v>
      </c>
      <c r="V72" s="20" t="e">
        <f>VLOOKUP(B72&amp;" "&amp;F61,[1]UITSLAGEN!$N$6:$O$113,2,FALSE)</f>
        <v>#N/A</v>
      </c>
      <c r="W72" s="20" t="e">
        <f>VLOOKUP(B72&amp;" "&amp;H61,[1]UITSLAGEN!$N$6:$O$113,2,FALSE)</f>
        <v>#N/A</v>
      </c>
      <c r="X72" s="20" t="e">
        <f>VLOOKUP(B72&amp;" "&amp;J61,[1]UITSLAGEN!$N$6:$O$113,2,FALSE)</f>
        <v>#N/A</v>
      </c>
      <c r="Y72" s="20" t="e">
        <f>VLOOKUP(B72&amp;" "&amp;L61,[1]UITSLAGEN!$N$6:$O$113,2,FALSE)</f>
        <v>#N/A</v>
      </c>
      <c r="Z72" s="20" t="e">
        <f>VLOOKUP(B72&amp;" "&amp;N61,[1]UITSLAGEN!$N$6:$O$113,2,FALSE)</f>
        <v>#N/A</v>
      </c>
      <c r="AA72" s="20" t="str">
        <f>IF(AND(ISNA(U72),ISNA(U73)),"",IF(ISNA(U72),0,U72)+IF(ISNA(U73),0,U73))</f>
        <v/>
      </c>
      <c r="AB72" s="20" t="str">
        <f>IF(AND(ISNA(V72),ISNA(V73)),"",IF(ISNA(V72),0,V72)+IF(ISNA(V73),0,V73))</f>
        <v/>
      </c>
      <c r="AC72" s="20" t="str">
        <f>IF(AND(ISNA(W72),ISNA(W73)),"",IF(ISNA(W72),0,W72)+IF(ISNA(W73),0,W73))</f>
        <v/>
      </c>
      <c r="AD72" s="20" t="str">
        <f>IF(AND(ISNA(X72),ISNA(X73)),"",IF(ISNA(X72),0,X72)+IF(ISNA(X73),0,X73))</f>
        <v/>
      </c>
      <c r="AF72" s="20" t="str">
        <f>IF(AND(ISNA(Z72),ISNA(Z73)),"",IF(ISNA(Z72),0,Z72)+IF(ISNA(Z73),0,Z73))</f>
        <v/>
      </c>
    </row>
    <row r="73" spans="2:32" ht="22.15" customHeight="1" thickBot="1">
      <c r="B73" s="156"/>
      <c r="C73" s="157"/>
      <c r="D73" s="69"/>
      <c r="E73" s="48"/>
      <c r="F73" s="120"/>
      <c r="G73" s="48"/>
      <c r="H73" s="120"/>
      <c r="I73" s="23"/>
      <c r="J73" s="120"/>
      <c r="K73" s="26"/>
      <c r="L73" s="150"/>
      <c r="M73" s="42"/>
      <c r="N73" s="69"/>
      <c r="O73" s="45"/>
      <c r="P73" s="149"/>
      <c r="Q73" s="43"/>
      <c r="R73" s="75"/>
      <c r="U73" s="20" t="e">
        <f>VLOOKUP(D61&amp;" "&amp;B72,[1]UITSLAGEN!$N$6:$Q$113,4,FALSE)</f>
        <v>#N/A</v>
      </c>
      <c r="V73" s="20" t="e">
        <f>VLOOKUP(F61&amp;" "&amp;B72,[1]UITSLAGEN!$N$6:$Q$113,4,FALSE)</f>
        <v>#N/A</v>
      </c>
      <c r="W73" s="20" t="e">
        <f>VLOOKUP(H61&amp;" "&amp;B72,[1]UITSLAGEN!$N$6:$Q$113,4,FALSE)</f>
        <v>#N/A</v>
      </c>
      <c r="X73" s="20" t="e">
        <f>VLOOKUP(J61&amp;" "&amp;B72,[1]UITSLAGEN!$N$6:$Q$113,4,FALSE)</f>
        <v>#N/A</v>
      </c>
      <c r="Y73" s="20" t="e">
        <f>VLOOKUP(L61&amp;" "&amp;B72,[1]UITSLAGEN!$N$6:$Q$113,4,FALSE)</f>
        <v>#N/A</v>
      </c>
      <c r="Z73" s="20" t="e">
        <f>VLOOKUP(N61&amp;" "&amp;B72,[1]UITSLAGEN!$N$6:$Q$113,4,FALSE)</f>
        <v>#N/A</v>
      </c>
      <c r="AA73" s="20">
        <f>IF(AND(ISNA(U72),ISNA(U73)),0,IF(ISNA(U73),0,-VLOOKUP(D61&amp;" "&amp;B72,[1]UITSLAGEN!$N$6:$S$113,5,FALSE))+IF(ISNA(U72),0,VLOOKUP(B72&amp;" "&amp;D61,[1]UITSLAGEN!$N$6:$S$113,5,FALSE)))</f>
        <v>0</v>
      </c>
      <c r="AB73" s="20">
        <f>IF(AND(ISNA(V72),ISNA(V73)),0,IF(ISNA(V73),0,-VLOOKUP(F61&amp;" "&amp;B72,[1]UITSLAGEN!$N$6:$S$113,5,FALSE))+IF(ISNA(V72),0,VLOOKUP(B72&amp;" "&amp;F61,[1]UITSLAGEN!$N$6:$S$113,5,FALSE)))</f>
        <v>0</v>
      </c>
      <c r="AC73" s="20">
        <f>IF(AND(ISNA(W72),ISNA(W73)),0,IF(ISNA(W73),0,-VLOOKUP(H61&amp;" "&amp;B72,[1]UITSLAGEN!$N$6:$S$113,5,FALSE))+IF(ISNA(W72),0,VLOOKUP(B72&amp;" "&amp;H61,[1]UITSLAGEN!$N$6:$S$113,5,FALSE)))</f>
        <v>0</v>
      </c>
      <c r="AD73" s="20">
        <f>IF(AND(ISNA(X72),ISNA(X73)),0,IF(ISNA(X73),0,-VLOOKUP(J61&amp;" "&amp;B72,[1]UITSLAGEN!$N$6:$S$113,5,FALSE))+IF(ISNA(X72),0,VLOOKUP(B72&amp;" "&amp;J61,[1]UITSLAGEN!$N$6:$S$113,5,FALSE)))</f>
        <v>0</v>
      </c>
      <c r="AF73" s="20">
        <f>IF(AND(ISNA(Z72),ISNA(Z73)),0,IF(ISNA(Z73),0,-VLOOKUP(N61&amp;" "&amp;B72,[1]UITSLAGEN!$N$6:$S$113,5,FALSE))+IF(ISNA(Z72),0,VLOOKUP(B72&amp;" "&amp;N61,[1]UITSLAGEN!$N$6:$S$113,5,FALSE)))</f>
        <v>0</v>
      </c>
    </row>
    <row r="74" spans="2:32" ht="22.15" customHeight="1">
      <c r="B74" s="151" t="s">
        <v>90</v>
      </c>
      <c r="C74" s="153" t="str">
        <f>IF(ISNA(VLOOKUP(B74,[1]teams!$B$1:$C$77,2,FALSE)),"",VLOOKUP(B74,[1]teams!$B$1:$C$77,2,FALSE))</f>
        <v/>
      </c>
      <c r="D74" s="171" t="str">
        <f>AA74</f>
        <v/>
      </c>
      <c r="E74" s="15">
        <f>AA75</f>
        <v>0</v>
      </c>
      <c r="F74" s="171" t="str">
        <f>AB74</f>
        <v/>
      </c>
      <c r="G74" s="15">
        <f>AB75</f>
        <v>0</v>
      </c>
      <c r="H74" s="104" t="str">
        <f>AC74</f>
        <v/>
      </c>
      <c r="I74" s="1">
        <f>AC75</f>
        <v>0</v>
      </c>
      <c r="J74" s="104" t="str">
        <f>AD74</f>
        <v/>
      </c>
      <c r="K74" s="1">
        <f>AD75</f>
        <v>0</v>
      </c>
      <c r="L74" s="104" t="str">
        <f>AE74</f>
        <v/>
      </c>
      <c r="M74" s="1">
        <f>AE75</f>
        <v>0</v>
      </c>
      <c r="N74" s="146"/>
      <c r="O74" s="46"/>
      <c r="P74" s="148">
        <f>IF(NOT(ISTEXT(D74)),D74) +IF(NOT(ISTEXT(F74)),F74)+IF(NOT(ISTEXT(H74)),H74) +IF(NOT(ISTEXT(J74)),J74)+IF(NOT(ISTEXT(L74)),L74) +IF(NOT(ISTEXT(N74)),N74)</f>
        <v>0</v>
      </c>
      <c r="Q74" s="41">
        <f>IF(AND(E74="",G74="",I74="",K74="",M74="",O74=""),"",E74+G74+I74+K74+M74+O74)</f>
        <v>0</v>
      </c>
      <c r="R74" s="74" t="str">
        <f>IF(T74,"",RANK(S74,S64:S75,0)+T74)</f>
        <v/>
      </c>
      <c r="S74" s="20">
        <f>IF(C74="",-10000,IF(P74="","",-(RANK(P74,P64:P75,0)*1000-Q74)))</f>
        <v>-10000</v>
      </c>
      <c r="T74" s="20" t="b">
        <f>IF(C74="",TRUE)</f>
        <v>1</v>
      </c>
      <c r="U74" s="20" t="e">
        <f>VLOOKUP(B74&amp;" "&amp;D61,[1]UITSLAGEN!$N$6:$O$113,2,FALSE)</f>
        <v>#N/A</v>
      </c>
      <c r="V74" s="20" t="e">
        <f>VLOOKUP(B74&amp;" "&amp;F61,[1]UITSLAGEN!$N$6:$O$113,2,FALSE)</f>
        <v>#N/A</v>
      </c>
      <c r="W74" s="20" t="e">
        <f>VLOOKUP(B74&amp;" "&amp;H61,[1]UITSLAGEN!$N$6:$O$113,2,FALSE)</f>
        <v>#N/A</v>
      </c>
      <c r="X74" s="20" t="e">
        <f>VLOOKUP(B74&amp;" "&amp;J61,[1]UITSLAGEN!$N$6:$O$113,2,FALSE)</f>
        <v>#N/A</v>
      </c>
      <c r="Y74" s="20" t="e">
        <f>VLOOKUP(B74&amp;" "&amp;L61,[1]UITSLAGEN!$N$6:$O$113,2,FALSE)</f>
        <v>#N/A</v>
      </c>
      <c r="Z74" s="20" t="e">
        <f>VLOOKUP(B74&amp;" "&amp;N61,[1]UITSLAGEN!$N$6:$O$113,2,FALSE)</f>
        <v>#N/A</v>
      </c>
      <c r="AA74" s="20" t="str">
        <f>IF(AND(ISNA(U74),ISNA(U75)),"",IF(ISNA(U74),0,U74)+IF(ISNA(U75),0,U75))</f>
        <v/>
      </c>
      <c r="AB74" s="20" t="str">
        <f>IF(AND(ISNA(V74),ISNA(V75)),"",IF(ISNA(V74),0,V74)+IF(ISNA(V75),0,V75))</f>
        <v/>
      </c>
      <c r="AC74" s="20" t="str">
        <f>IF(AND(ISNA(W74),ISNA(W75)),"",IF(ISNA(W74),0,W74)+IF(ISNA(W75),0,W75))</f>
        <v/>
      </c>
      <c r="AD74" s="20" t="str">
        <f>IF(AND(ISNA(X74),ISNA(X75)),"",IF(ISNA(X74),0,X74)+IF(ISNA(X75),0,X75))</f>
        <v/>
      </c>
      <c r="AE74" s="20" t="str">
        <f>IF(AND(ISNA(Y74),ISNA(Y75)),"",IF(ISNA(Y74),0,Y74)+IF(ISNA(Y75),0,Y75))</f>
        <v/>
      </c>
    </row>
    <row r="75" spans="2:32" ht="22.15" customHeight="1" thickBot="1">
      <c r="B75" s="152"/>
      <c r="C75" s="154"/>
      <c r="D75" s="69"/>
      <c r="E75" s="49"/>
      <c r="F75" s="69"/>
      <c r="G75" s="49"/>
      <c r="H75" s="105"/>
      <c r="I75" s="30"/>
      <c r="J75" s="105"/>
      <c r="K75" s="30"/>
      <c r="L75" s="105"/>
      <c r="M75" s="29"/>
      <c r="N75" s="147"/>
      <c r="O75" s="47"/>
      <c r="P75" s="149"/>
      <c r="Q75" s="43"/>
      <c r="R75" s="75"/>
      <c r="U75" s="20" t="e">
        <f>VLOOKUP(D61&amp;" "&amp;B74,[1]UITSLAGEN!$N$6:$Q$113,4,FALSE)</f>
        <v>#N/A</v>
      </c>
      <c r="V75" s="20" t="e">
        <f>VLOOKUP(F61&amp;" "&amp;B74,[1]UITSLAGEN!$N$6:$Q$113,4,FALSE)</f>
        <v>#N/A</v>
      </c>
      <c r="W75" s="20" t="e">
        <f>VLOOKUP(H61&amp;" "&amp;B74,[1]UITSLAGEN!$N$6:$Q$113,4,FALSE)</f>
        <v>#N/A</v>
      </c>
      <c r="X75" s="20" t="e">
        <f>VLOOKUP(J61&amp;" "&amp;B74,[1]UITSLAGEN!$N$6:$Q$113,4,FALSE)</f>
        <v>#N/A</v>
      </c>
      <c r="Y75" s="20" t="e">
        <f>VLOOKUP(L61&amp;" "&amp;B74,[1]UITSLAGEN!$N$6:$Q$113,4,FALSE)</f>
        <v>#N/A</v>
      </c>
      <c r="Z75" s="20" t="e">
        <f>VLOOKUP(N61&amp;" "&amp;B74,[1]UITSLAGEN!$N$6:$Q$113,4,FALSE)</f>
        <v>#N/A</v>
      </c>
      <c r="AA75" s="20">
        <f>IF(AND(ISNA(U74),ISNA(U75)),0,IF(ISNA(U75),0,-VLOOKUP(D61&amp;" "&amp;B74,[1]UITSLAGEN!$N$6:$S$113,5,FALSE))+IF(ISNA(U74),0,VLOOKUP(B74&amp;" "&amp;D61,[1]UITSLAGEN!$N$6:$S$113,5,FALSE)))</f>
        <v>0</v>
      </c>
      <c r="AB75" s="20">
        <f>IF(AND(ISNA(V74),ISNA(V75)),0,IF(ISNA(V75),0,-VLOOKUP(F61&amp;" "&amp;B74,[1]UITSLAGEN!$N$6:$S$113,5,FALSE))+IF(ISNA(V74),0,VLOOKUP(B74&amp;" "&amp;F61,[1]UITSLAGEN!$N$6:$S$113,5,FALSE)))</f>
        <v>0</v>
      </c>
      <c r="AC75" s="20">
        <f>IF(AND(ISNA(W74),ISNA(W75)),0,IF(ISNA(W75),0,-VLOOKUP(H61&amp;" "&amp;B74,[1]UITSLAGEN!$N$6:$S$113,5,FALSE))+IF(ISNA(W74),0,VLOOKUP(B74&amp;" "&amp;H61,[1]UITSLAGEN!$N$6:$S$113,5,FALSE)))</f>
        <v>0</v>
      </c>
      <c r="AD75" s="20">
        <f>IF(AND(ISNA(X74),ISNA(X75)),0,IF(ISNA(X75),0,-VLOOKUP(J61&amp;" "&amp;B74,[1]UITSLAGEN!$N$6:$S$113,5,FALSE))+IF(ISNA(X74),0,VLOOKUP(B74&amp;" "&amp;J61,[1]UITSLAGEN!$N$6:$S$113,5,FALSE)))</f>
        <v>0</v>
      </c>
      <c r="AE75" s="20">
        <f>IF(AND(ISNA(Y74),ISNA(Y75)),0,IF(ISNA(Y75),0,-VLOOKUP(L61&amp;" "&amp;B74,[1]UITSLAGEN!$N$6:$S$113,5,FALSE))+IF(ISNA(Y74),0,VLOOKUP(B74&amp;" "&amp;L61,[1]UITSLAGEN!$N$6:$S$113,5,FALSE)))</f>
        <v>0</v>
      </c>
    </row>
    <row r="76" spans="2:32" ht="22.15" customHeight="1" thickBot="1">
      <c r="D76" s="20" t="str">
        <f>B79</f>
        <v>4-F1</v>
      </c>
      <c r="F76" s="20" t="str">
        <f>B81</f>
        <v>4-F2</v>
      </c>
      <c r="H76" s="20" t="str">
        <f>B83</f>
        <v>4-F3</v>
      </c>
      <c r="J76" s="20" t="str">
        <f>B85</f>
        <v>4-F4</v>
      </c>
      <c r="L76" s="20" t="str">
        <f>B87</f>
        <v>4-F5</v>
      </c>
      <c r="N76" s="20" t="str">
        <f>B89</f>
        <v>4-F6</v>
      </c>
    </row>
    <row r="77" spans="2:32" ht="22.15" customHeight="1">
      <c r="B77" s="151" t="s">
        <v>31</v>
      </c>
      <c r="C77" s="168" t="s">
        <v>78</v>
      </c>
      <c r="D77" s="158" t="str">
        <f>+C79</f>
        <v/>
      </c>
      <c r="E77" s="159"/>
      <c r="F77" s="158" t="str">
        <f>+C81</f>
        <v/>
      </c>
      <c r="G77" s="159"/>
      <c r="H77" s="158" t="str">
        <f>+C83</f>
        <v/>
      </c>
      <c r="I77" s="159"/>
      <c r="J77" s="158" t="str">
        <f>+C85</f>
        <v/>
      </c>
      <c r="K77" s="159"/>
      <c r="L77" s="158" t="str">
        <f>+C87</f>
        <v/>
      </c>
      <c r="M77" s="159"/>
      <c r="N77" s="158" t="str">
        <f>+C89</f>
        <v/>
      </c>
      <c r="O77" s="159"/>
      <c r="P77" s="162" t="s">
        <v>2</v>
      </c>
      <c r="Q77" s="163"/>
      <c r="R77" s="166" t="s">
        <v>3</v>
      </c>
    </row>
    <row r="78" spans="2:32" ht="22.15" customHeight="1" thickBot="1">
      <c r="B78" s="156"/>
      <c r="C78" s="169"/>
      <c r="D78" s="160"/>
      <c r="E78" s="161"/>
      <c r="F78" s="160"/>
      <c r="G78" s="161"/>
      <c r="H78" s="160"/>
      <c r="I78" s="161"/>
      <c r="J78" s="160"/>
      <c r="K78" s="161"/>
      <c r="L78" s="160"/>
      <c r="M78" s="161"/>
      <c r="N78" s="160"/>
      <c r="O78" s="161"/>
      <c r="P78" s="164"/>
      <c r="Q78" s="165"/>
      <c r="R78" s="167"/>
    </row>
    <row r="79" spans="2:32" ht="22.15" customHeight="1">
      <c r="B79" s="151" t="s">
        <v>91</v>
      </c>
      <c r="C79" s="168" t="str">
        <f>IF(ISNA(VLOOKUP(B79,[1]teams!$B$1:$C$77,2,FALSE)),"",VLOOKUP(B79,[1]teams!$B$1:$C$77,2,FALSE))</f>
        <v/>
      </c>
      <c r="D79" s="148"/>
      <c r="E79" s="40"/>
      <c r="F79" s="123" t="str">
        <f>AB79</f>
        <v/>
      </c>
      <c r="G79" s="1">
        <f>AB80</f>
        <v>0</v>
      </c>
      <c r="H79" s="104" t="str">
        <f>AC79</f>
        <v/>
      </c>
      <c r="I79" s="1">
        <f>AC80</f>
        <v>0</v>
      </c>
      <c r="J79" s="104" t="str">
        <f>AD79</f>
        <v/>
      </c>
      <c r="K79" s="1">
        <f>AD80</f>
        <v>0</v>
      </c>
      <c r="L79" s="104" t="str">
        <f>AE79</f>
        <v/>
      </c>
      <c r="M79" s="1">
        <f>AE80</f>
        <v>0</v>
      </c>
      <c r="N79" s="123" t="str">
        <f>AF79</f>
        <v/>
      </c>
      <c r="O79" s="1">
        <f>AF80</f>
        <v>0</v>
      </c>
      <c r="P79" s="148">
        <f>IF(NOT(ISTEXT(D79)),D79) +IF(NOT(ISTEXT(F79)),F79)+IF(NOT(ISTEXT(H79)),H79) +IF(NOT(ISTEXT(J79)),J79)+IF(NOT(ISTEXT(L79)),L79) +IF(NOT(ISTEXT(N79)),N79)</f>
        <v>0</v>
      </c>
      <c r="Q79" s="41">
        <f>IF(AND(E79="",G79="",I79="",K79="",M79="",O79=""),"",E79+G79+I79+K79+M79+O79)</f>
        <v>0</v>
      </c>
      <c r="R79" s="74" t="str">
        <f>IF(T79,"",RANK(S79,S79:S90,0)+T79)</f>
        <v/>
      </c>
      <c r="S79" s="20">
        <f>IF(C79="",-10000,IF(P79="","",-(RANK(P79,P79:P90,0)*1000-Q79)))</f>
        <v>-10000</v>
      </c>
      <c r="T79" s="20" t="b">
        <f>IF(C79="",TRUE)</f>
        <v>1</v>
      </c>
      <c r="U79" s="20" t="e">
        <f>VLOOKUP(B79&amp;" "&amp;D76,[1]UITSLAGEN!$N$6:$O$113,2,FALSE)</f>
        <v>#N/A</v>
      </c>
      <c r="V79" s="20" t="e">
        <f>VLOOKUP(B79&amp;" "&amp;F76,[1]UITSLAGEN!$N$6:$O$113,2,FALSE)</f>
        <v>#N/A</v>
      </c>
      <c r="W79" s="20" t="e">
        <f>VLOOKUP(B79&amp;" "&amp;H76,[1]UITSLAGEN!$N$6:$O$113,2,FALSE)</f>
        <v>#N/A</v>
      </c>
      <c r="X79" s="20" t="e">
        <f>VLOOKUP(B79&amp;" "&amp;J76,[1]UITSLAGEN!$N$6:$O$113,2,FALSE)</f>
        <v>#N/A</v>
      </c>
      <c r="Y79" s="20" t="e">
        <f>VLOOKUP(B79&amp;" "&amp;L76,[1]UITSLAGEN!$N$6:$O$113,2,FALSE)</f>
        <v>#N/A</v>
      </c>
      <c r="Z79" s="20" t="e">
        <f>VLOOKUP(B79&amp;" "&amp;N76,[1]UITSLAGEN!$N$6:$O$113,2,FALSE)</f>
        <v>#N/A</v>
      </c>
      <c r="AA79" s="20" t="str">
        <f t="shared" ref="AA79:AF79" si="5">IF(AND(ISNA(U79),ISNA(U80)),"",IF(ISNA(U79),0,U79)+IF(ISNA(U80),0,U80))</f>
        <v/>
      </c>
      <c r="AB79" s="20" t="str">
        <f t="shared" si="5"/>
        <v/>
      </c>
      <c r="AC79" s="20" t="str">
        <f t="shared" si="5"/>
        <v/>
      </c>
      <c r="AD79" s="20" t="str">
        <f t="shared" si="5"/>
        <v/>
      </c>
      <c r="AE79" s="20" t="str">
        <f t="shared" si="5"/>
        <v/>
      </c>
      <c r="AF79" s="20" t="str">
        <f t="shared" si="5"/>
        <v/>
      </c>
    </row>
    <row r="80" spans="2:32" ht="22.15" customHeight="1" thickBot="1">
      <c r="B80" s="156"/>
      <c r="C80" s="169"/>
      <c r="D80" s="170"/>
      <c r="E80" s="42"/>
      <c r="F80" s="123"/>
      <c r="G80" s="34"/>
      <c r="H80" s="120"/>
      <c r="I80" s="23"/>
      <c r="J80" s="120"/>
      <c r="K80" s="23"/>
      <c r="L80" s="120"/>
      <c r="M80" s="23"/>
      <c r="N80" s="69"/>
      <c r="O80" s="24"/>
      <c r="P80" s="149"/>
      <c r="Q80" s="43"/>
      <c r="R80" s="75"/>
      <c r="U80" s="20" t="e">
        <f>VLOOKUP(D76&amp;" "&amp;B79,[1]UITSLAGEN!$N$6:$Q$113,4,FALSE)</f>
        <v>#N/A</v>
      </c>
      <c r="V80" s="20" t="e">
        <f>VLOOKUP(F76&amp;" "&amp;B79,[1]UITSLAGEN!$N$6:$Q$113,4,FALSE)</f>
        <v>#N/A</v>
      </c>
      <c r="W80" s="20" t="e">
        <f>VLOOKUP(H76&amp;" "&amp;B79,[1]UITSLAGEN!$N$6:$Q$113,4,FALSE)</f>
        <v>#N/A</v>
      </c>
      <c r="X80" s="20" t="e">
        <f>VLOOKUP(J76&amp;" "&amp;B79,[1]UITSLAGEN!$N$6:$Q$113,4,FALSE)</f>
        <v>#N/A</v>
      </c>
      <c r="Y80" s="20" t="e">
        <f>VLOOKUP(L76&amp;" "&amp;B79,[1]UITSLAGEN!$N$6:$Q$113,4,FALSE)</f>
        <v>#N/A</v>
      </c>
      <c r="Z80" s="20" t="e">
        <f>VLOOKUP(N76&amp;" "&amp;B79,[1]UITSLAGEN!$N$6:$Q$113,4,FALSE)</f>
        <v>#N/A</v>
      </c>
      <c r="AB80" s="20">
        <f>IF(AND(ISNA(V79),ISNA(V80)),0,IF(ISNA(V80),0,-VLOOKUP(F76&amp;" "&amp;B79,[1]UITSLAGEN!$N$6:$S$113,5,FALSE))+IF(ISNA(V79),0,VLOOKUP(B79&amp;" "&amp;F76,[1]UITSLAGEN!$N$6:$S$113,5,FALSE)))</f>
        <v>0</v>
      </c>
      <c r="AC80" s="20">
        <f>IF(AND(ISNA(W79),ISNA(W80)),0,IF(ISNA(W80),0,-VLOOKUP(H76&amp;" "&amp;B79,[1]UITSLAGEN!$N$6:$S$113,5,FALSE))+IF(ISNA(W79),0,VLOOKUP(B79&amp;" "&amp;H76,[1]UITSLAGEN!$N$6:$S$113,5,FALSE)))</f>
        <v>0</v>
      </c>
      <c r="AD80" s="20">
        <f>IF(AND(ISNA(X79),ISNA(X80)),0,IF(ISNA(X80),0,-VLOOKUP(J76&amp;" "&amp;B79,[1]UITSLAGEN!$N$6:$S$113,5,FALSE))+IF(ISNA(X79),0,VLOOKUP(B79&amp;" "&amp;J76,[1]UITSLAGEN!$N$6:$S$113,5,FALSE)))</f>
        <v>0</v>
      </c>
      <c r="AE80" s="20">
        <f>IF(AND(ISNA(Y79),ISNA(Y80)),0,IF(ISNA(Y80),0,-VLOOKUP(L76&amp;" "&amp;B79,[1]UITSLAGEN!$N$6:$S$113,5,FALSE))+IF(ISNA(Y79),0,VLOOKUP(B79&amp;" "&amp;L76,[1]UITSLAGEN!$N$6:$S$113,5,FALSE)))</f>
        <v>0</v>
      </c>
      <c r="AF80" s="20">
        <f>IF(AND(ISNA(Z79),ISNA(Z80)),0,IF(ISNA(Z80),0,-VLOOKUP(N76&amp;" "&amp;B79,[1]UITSLAGEN!$N$6:$S$113,5,FALSE))+IF(ISNA(Z79),0,VLOOKUP(B79&amp;" "&amp;N76,[1]UITSLAGEN!$N$6:$S$113,5,FALSE)))</f>
        <v>0</v>
      </c>
    </row>
    <row r="81" spans="2:32" ht="22.15" customHeight="1">
      <c r="B81" s="151" t="s">
        <v>92</v>
      </c>
      <c r="C81" s="153" t="str">
        <f>IF(ISNA(VLOOKUP(B81,[1]teams!$B$1:$C$77,2,FALSE)),"",VLOOKUP(B81,[1]teams!$B$1:$C$77,2,FALSE))</f>
        <v/>
      </c>
      <c r="D81" s="123" t="str">
        <f>AA81</f>
        <v/>
      </c>
      <c r="E81" s="1">
        <f>AA82</f>
        <v>0</v>
      </c>
      <c r="F81" s="146"/>
      <c r="G81" s="44"/>
      <c r="H81" s="104" t="str">
        <f>AC81</f>
        <v/>
      </c>
      <c r="I81" s="1">
        <f>AC82</f>
        <v>0</v>
      </c>
      <c r="J81" s="104" t="str">
        <f>AD81</f>
        <v/>
      </c>
      <c r="K81" s="1">
        <f>AD82</f>
        <v>0</v>
      </c>
      <c r="L81" s="104" t="str">
        <f>AE81</f>
        <v/>
      </c>
      <c r="M81" s="1">
        <f>AE82</f>
        <v>0</v>
      </c>
      <c r="N81" s="123" t="str">
        <f>AF81</f>
        <v/>
      </c>
      <c r="O81" s="1">
        <f>AF82</f>
        <v>0</v>
      </c>
      <c r="P81" s="148">
        <f>IF(NOT(ISTEXT(D81)),D81) +IF(NOT(ISTEXT(F81)),F81)+IF(NOT(ISTEXT(H81)),H81) +IF(NOT(ISTEXT(J81)),J81)+IF(NOT(ISTEXT(L81)),L81) +IF(NOT(ISTEXT(N81)),N81)</f>
        <v>0</v>
      </c>
      <c r="Q81" s="41">
        <f>IF(AND(E81="",G81="",I81="",K81="",M81="",O81=""),"",E81+G81+I81+K81+M81+O81)</f>
        <v>0</v>
      </c>
      <c r="R81" s="74" t="str">
        <f>IF(T81,"",RANK(S81,S79:S90,0)+T81)</f>
        <v/>
      </c>
      <c r="S81" s="20">
        <f>IF(C81="",-10000,IF(P81="","",-(RANK(P81,P79:P90,0)*1000-Q81)))</f>
        <v>-10000</v>
      </c>
      <c r="T81" s="20" t="b">
        <f>IF(C81="",TRUE)</f>
        <v>1</v>
      </c>
      <c r="U81" s="20" t="e">
        <f>VLOOKUP(B81&amp;" "&amp;D76,[1]UITSLAGEN!$N$6:$O$113,2,FALSE)</f>
        <v>#N/A</v>
      </c>
      <c r="V81" s="20" t="e">
        <f>VLOOKUP(B81&amp;" "&amp;F76,[1]UITSLAGEN!$N$6:$O$113,2,FALSE)</f>
        <v>#N/A</v>
      </c>
      <c r="W81" s="20" t="e">
        <f>VLOOKUP(B81&amp;" "&amp;H76,[1]UITSLAGEN!$N$6:$O$113,2,FALSE)</f>
        <v>#N/A</v>
      </c>
      <c r="X81" s="20" t="e">
        <f>VLOOKUP(B81&amp;" "&amp;J76,[1]UITSLAGEN!$N$6:$O$113,2,FALSE)</f>
        <v>#N/A</v>
      </c>
      <c r="Y81" s="20" t="e">
        <f>VLOOKUP(B81&amp;" "&amp;L76,[1]UITSLAGEN!$N$6:$O$113,2,FALSE)</f>
        <v>#N/A</v>
      </c>
      <c r="Z81" s="20" t="e">
        <f>VLOOKUP(B81&amp;" "&amp;N76,[1]UITSLAGEN!$N$6:$O$113,2,FALSE)</f>
        <v>#N/A</v>
      </c>
      <c r="AA81" s="20" t="str">
        <f>IF(AND(ISNA(U81),ISNA(U82)),"",IF(ISNA(U81),0,U81)+IF(ISNA(U82),0,U82))</f>
        <v/>
      </c>
      <c r="AC81" s="20" t="str">
        <f>IF(AND(ISNA(W81),ISNA(W82)),"",IF(ISNA(W81),0,W81)+IF(ISNA(W82),0,W82))</f>
        <v/>
      </c>
      <c r="AD81" s="20" t="str">
        <f>IF(AND(ISNA(X81),ISNA(X82)),"",IF(ISNA(X81),0,X81)+IF(ISNA(X82),0,X82))</f>
        <v/>
      </c>
      <c r="AE81" s="20" t="str">
        <f>IF(AND(ISNA(Y81),ISNA(Y82)),"",IF(ISNA(Y81),0,Y81)+IF(ISNA(Y82),0,Y82))</f>
        <v/>
      </c>
      <c r="AF81" s="20" t="str">
        <f>IF(AND(ISNA(Z81),ISNA(Z82)),"",IF(ISNA(Z81),0,Z81)+IF(ISNA(Z82),0,Z82))</f>
        <v/>
      </c>
    </row>
    <row r="82" spans="2:32" ht="22.15" customHeight="1" thickBot="1">
      <c r="B82" s="156"/>
      <c r="C82" s="157"/>
      <c r="D82" s="123"/>
      <c r="E82" s="26"/>
      <c r="F82" s="150"/>
      <c r="G82" s="42"/>
      <c r="H82" s="120"/>
      <c r="I82" s="34"/>
      <c r="J82" s="120"/>
      <c r="K82" s="26"/>
      <c r="L82" s="120"/>
      <c r="M82" s="23"/>
      <c r="N82" s="69"/>
      <c r="O82" s="24"/>
      <c r="P82" s="149"/>
      <c r="Q82" s="43"/>
      <c r="R82" s="75"/>
      <c r="U82" s="20" t="e">
        <f>VLOOKUP(D76&amp;" "&amp;B81,[1]UITSLAGEN!$N$6:$Q$113,4,FALSE)</f>
        <v>#N/A</v>
      </c>
      <c r="V82" s="20" t="e">
        <f>VLOOKUP(F76&amp;" "&amp;B81,[1]UITSLAGEN!$N$6:$Q$113,4,FALSE)</f>
        <v>#N/A</v>
      </c>
      <c r="W82" s="20" t="e">
        <f>VLOOKUP(H76&amp;" "&amp;B81,[1]UITSLAGEN!$N$6:$Q$113,4,FALSE)</f>
        <v>#N/A</v>
      </c>
      <c r="X82" s="20" t="e">
        <f>VLOOKUP(J76&amp;" "&amp;B81,[1]UITSLAGEN!$N$6:$Q$113,4,FALSE)</f>
        <v>#N/A</v>
      </c>
      <c r="Y82" s="20" t="e">
        <f>VLOOKUP(L76&amp;" "&amp;B81,[1]UITSLAGEN!$N$6:$Q$113,4,FALSE)</f>
        <v>#N/A</v>
      </c>
      <c r="Z82" s="20" t="e">
        <f>VLOOKUP(N76&amp;" "&amp;B81,[1]UITSLAGEN!$N$6:$Q$113,4,FALSE)</f>
        <v>#N/A</v>
      </c>
      <c r="AA82" s="20">
        <f>IF(AND(ISNA(U81),ISNA(U82)),0,IF(ISNA(U82),0,-VLOOKUP(D76&amp;" "&amp;B81,[1]UITSLAGEN!$N$6:$S$113,5,FALSE))+IF(ISNA(U81),0,VLOOKUP(B81&amp;" "&amp;D76,[1]UITSLAGEN!$N$6:$S$113,5,FALSE)))</f>
        <v>0</v>
      </c>
      <c r="AC82" s="20">
        <f>IF(AND(ISNA(W81),ISNA(W82)),0,IF(ISNA(W82),0,-VLOOKUP(H76&amp;" "&amp;B81,[1]UITSLAGEN!$N$6:$S$113,5,FALSE))+IF(ISNA(W81),0,VLOOKUP(B81&amp;" "&amp;H76,[1]UITSLAGEN!$N$6:$S$113,5,FALSE)))</f>
        <v>0</v>
      </c>
      <c r="AD82" s="20">
        <f>IF(AND(ISNA(X81),ISNA(X82)),0,IF(ISNA(X82),0,-VLOOKUP(J76&amp;" "&amp;B81,[1]UITSLAGEN!$N$6:$S$113,5,FALSE))+IF(ISNA(X81),0,VLOOKUP(B81&amp;" "&amp;J76,[1]UITSLAGEN!$N$6:$S$113,5,FALSE)))</f>
        <v>0</v>
      </c>
      <c r="AE82" s="20">
        <f>IF(AND(ISNA(Y81),ISNA(Y82)),0,IF(ISNA(Y82),0,-VLOOKUP(L76&amp;" "&amp;B81,[1]UITSLAGEN!$N$6:$S$113,5,FALSE))+IF(ISNA(Y81),0,VLOOKUP(B81&amp;" "&amp;L76,[1]UITSLAGEN!$N$6:$S$113,5,FALSE)))</f>
        <v>0</v>
      </c>
      <c r="AF82" s="20">
        <f>IF(AND(ISNA(Z81),ISNA(Z82)),0,IF(ISNA(Z82),0,-VLOOKUP(N76&amp;" "&amp;B81,[1]UITSLAGEN!$N$6:$S$113,5,FALSE))+IF(ISNA(Z81),0,VLOOKUP(B81&amp;" "&amp;N76,[1]UITSLAGEN!$N$6:$S$113,5,FALSE)))</f>
        <v>0</v>
      </c>
    </row>
    <row r="83" spans="2:32" ht="22.15" customHeight="1">
      <c r="B83" s="151" t="s">
        <v>93</v>
      </c>
      <c r="C83" s="153" t="str">
        <f>IF(ISNA(VLOOKUP(B83,[1]teams!$B$1:$C$77,2,FALSE)),"",VLOOKUP(B83,[1]teams!$B$1:$C$77,2,FALSE))</f>
        <v/>
      </c>
      <c r="D83" s="112" t="str">
        <f>AA83</f>
        <v/>
      </c>
      <c r="E83" s="1">
        <f>AA84</f>
        <v>0</v>
      </c>
      <c r="F83" s="123" t="str">
        <f>AB83</f>
        <v/>
      </c>
      <c r="G83" s="1">
        <f>AB84</f>
        <v>0</v>
      </c>
      <c r="H83" s="146"/>
      <c r="I83" s="44"/>
      <c r="J83" s="104" t="str">
        <f>AD83</f>
        <v/>
      </c>
      <c r="K83" s="1">
        <f>AD84</f>
        <v>0</v>
      </c>
      <c r="L83" s="104" t="str">
        <f>AE83</f>
        <v/>
      </c>
      <c r="M83" s="1">
        <f>AE84</f>
        <v>0</v>
      </c>
      <c r="N83" s="123" t="str">
        <f>AF83</f>
        <v/>
      </c>
      <c r="O83" s="1">
        <f>AF84</f>
        <v>0</v>
      </c>
      <c r="P83" s="148">
        <f>IF(NOT(ISTEXT(D83)),D83) +IF(NOT(ISTEXT(F83)),F83)+IF(NOT(ISTEXT(H83)),H83) +IF(NOT(ISTEXT(J83)),J83)+IF(NOT(ISTEXT(L83)),L83) +IF(NOT(ISTEXT(N83)),N83)</f>
        <v>0</v>
      </c>
      <c r="Q83" s="41">
        <f>IF(AND(E83="",G83="",I83="",K83="",M83="",O83=""),"",E83+G83+I83+K83+M83+O83)</f>
        <v>0</v>
      </c>
      <c r="R83" s="74" t="str">
        <f>IF(T83,"",RANK(S83,S79:S90,0)+T83)</f>
        <v/>
      </c>
      <c r="S83" s="20">
        <f>IF(C83="",-10000,IF(P83="","",-(RANK(P83,P79:P90,0)*1000-Q83)))</f>
        <v>-10000</v>
      </c>
      <c r="T83" s="20" t="b">
        <f>IF(C83="",TRUE)</f>
        <v>1</v>
      </c>
      <c r="U83" s="20" t="e">
        <f>VLOOKUP(B83&amp;" "&amp;D76,[1]UITSLAGEN!$N$6:$O$113,2,FALSE)</f>
        <v>#N/A</v>
      </c>
      <c r="V83" s="20" t="e">
        <f>VLOOKUP(B83&amp;" "&amp;F76,[1]UITSLAGEN!$N$6:$O$113,2,FALSE)</f>
        <v>#N/A</v>
      </c>
      <c r="W83" s="20" t="e">
        <f>VLOOKUP(B83&amp;" "&amp;H76,[1]UITSLAGEN!$N$6:$O$113,2,FALSE)</f>
        <v>#N/A</v>
      </c>
      <c r="X83" s="20" t="e">
        <f>VLOOKUP(B83&amp;" "&amp;J76,[1]UITSLAGEN!$N$6:$O$113,2,FALSE)</f>
        <v>#N/A</v>
      </c>
      <c r="Y83" s="20" t="e">
        <f>VLOOKUP(B83&amp;" "&amp;L76,[1]UITSLAGEN!$N$6:$O$113,2,FALSE)</f>
        <v>#N/A</v>
      </c>
      <c r="Z83" s="20" t="e">
        <f>VLOOKUP(B83&amp;" "&amp;N76,[1]UITSLAGEN!$N$6:$O$113,2,FALSE)</f>
        <v>#N/A</v>
      </c>
      <c r="AA83" s="20" t="str">
        <f>IF(AND(ISNA(U83),ISNA(U84)),"",IF(ISNA(U83),0,U83)+IF(ISNA(U84),0,U84))</f>
        <v/>
      </c>
      <c r="AB83" s="20" t="str">
        <f>IF(AND(ISNA(V83),ISNA(V84)),"",IF(ISNA(V83),0,V83)+IF(ISNA(V84),0,V84))</f>
        <v/>
      </c>
      <c r="AD83" s="20" t="str">
        <f>IF(AND(ISNA(X83),ISNA(X84)),"",IF(ISNA(X83),0,X83)+IF(ISNA(X84),0,X84))</f>
        <v/>
      </c>
      <c r="AE83" s="20" t="str">
        <f>IF(AND(ISNA(Y83),ISNA(Y84)),"",IF(ISNA(Y83),0,Y83)+IF(ISNA(Y84),0,Y84))</f>
        <v/>
      </c>
      <c r="AF83" s="20" t="str">
        <f>IF(AND(ISNA(Z83),ISNA(Z84)),"",IF(ISNA(Z83),0,Z83)+IF(ISNA(Z84),0,Z84))</f>
        <v/>
      </c>
    </row>
    <row r="84" spans="2:32" ht="22.15" customHeight="1" thickBot="1">
      <c r="B84" s="156"/>
      <c r="C84" s="157"/>
      <c r="D84" s="123"/>
      <c r="E84" s="23"/>
      <c r="F84" s="123"/>
      <c r="G84" s="26"/>
      <c r="H84" s="150"/>
      <c r="I84" s="42"/>
      <c r="J84" s="120"/>
      <c r="K84" s="34"/>
      <c r="L84" s="120"/>
      <c r="M84" s="23"/>
      <c r="N84" s="69"/>
      <c r="O84" s="24"/>
      <c r="P84" s="149"/>
      <c r="Q84" s="43"/>
      <c r="R84" s="75"/>
      <c r="U84" s="20" t="e">
        <f>VLOOKUP(D76&amp;" "&amp;B83,[1]UITSLAGEN!$N$6:$Q$113,4,FALSE)</f>
        <v>#N/A</v>
      </c>
      <c r="V84" s="20" t="e">
        <f>VLOOKUP(F76&amp;" "&amp;B83,[1]UITSLAGEN!$N$6:$Q$113,4,FALSE)</f>
        <v>#N/A</v>
      </c>
      <c r="W84" s="20" t="e">
        <f>VLOOKUP(H76&amp;" "&amp;B83,[1]UITSLAGEN!$N$6:$Q$113,4,FALSE)</f>
        <v>#N/A</v>
      </c>
      <c r="X84" s="20" t="e">
        <f>VLOOKUP(J76&amp;" "&amp;B83,[1]UITSLAGEN!$N$6:$Q$113,4,FALSE)</f>
        <v>#N/A</v>
      </c>
      <c r="Y84" s="20" t="e">
        <f>VLOOKUP(L76&amp;" "&amp;B83,[1]UITSLAGEN!$N$6:$Q$113,4,FALSE)</f>
        <v>#N/A</v>
      </c>
      <c r="Z84" s="20" t="e">
        <f>VLOOKUP(N76&amp;" "&amp;B83,[1]UITSLAGEN!$N$6:$Q$113,4,FALSE)</f>
        <v>#N/A</v>
      </c>
      <c r="AA84" s="20">
        <f>IF(AND(ISNA(U83),ISNA(U84)),0,IF(ISNA(U84),0,-VLOOKUP(D76&amp;" "&amp;B83,[1]UITSLAGEN!$N$6:$S$113,5,FALSE))+IF(ISNA(U83),0,VLOOKUP(B83&amp;" "&amp;D76,[1]UITSLAGEN!$N$6:$S$113,5,FALSE)))</f>
        <v>0</v>
      </c>
      <c r="AB84" s="20">
        <f>IF(AND(ISNA(V83),ISNA(V84)),0,IF(ISNA(V84),0,-VLOOKUP(F76&amp;" "&amp;B83,[1]UITSLAGEN!$N$6:$S$113,5,FALSE))+IF(ISNA(V83),0,VLOOKUP(B83&amp;" "&amp;F76,[1]UITSLAGEN!$N$6:$S$113,5,FALSE)))</f>
        <v>0</v>
      </c>
      <c r="AD84" s="20">
        <f>IF(AND(ISNA(X83),ISNA(X84)),0,IF(ISNA(X84),0,-VLOOKUP(J76&amp;" "&amp;B83,[1]UITSLAGEN!$N$6:$S$113,5,FALSE))+IF(ISNA(X83),0,VLOOKUP(B83&amp;" "&amp;J76,[1]UITSLAGEN!$N$6:$S$113,5,FALSE)))</f>
        <v>0</v>
      </c>
      <c r="AE84" s="20">
        <f>IF(AND(ISNA(Y83),ISNA(Y84)),0,IF(ISNA(Y84),0,-VLOOKUP(L76&amp;" "&amp;B83,[1]UITSLAGEN!$N$6:$S$113,5,FALSE))+IF(ISNA(Y83),0,VLOOKUP(B83&amp;" "&amp;L76,[1]UITSLAGEN!$N$6:$S$113,5,FALSE)))</f>
        <v>0</v>
      </c>
      <c r="AF84" s="20">
        <f>IF(AND(ISNA(Z83),ISNA(Z84)),0,IF(ISNA(Z84),0,-VLOOKUP(N76&amp;" "&amp;B83,[1]UITSLAGEN!$N$6:$S$113,5,FALSE))+IF(ISNA(Z83),0,VLOOKUP(B83&amp;" "&amp;N76,[1]UITSLAGEN!$N$6:$S$113,5,FALSE)))</f>
        <v>0</v>
      </c>
    </row>
    <row r="85" spans="2:32" ht="22.15" customHeight="1">
      <c r="B85" s="151" t="s">
        <v>94</v>
      </c>
      <c r="C85" s="153" t="str">
        <f>IF(ISNA(VLOOKUP(B85,[1]teams!$B$1:$C$77,2,FALSE)),"",VLOOKUP(B85,[1]teams!$B$1:$C$77,2,FALSE))</f>
        <v/>
      </c>
      <c r="D85" s="112" t="str">
        <f>AA85</f>
        <v/>
      </c>
      <c r="E85" s="1">
        <f>AA86</f>
        <v>0</v>
      </c>
      <c r="F85" s="112" t="str">
        <f>AB85</f>
        <v/>
      </c>
      <c r="G85" s="1">
        <f>AB86</f>
        <v>0</v>
      </c>
      <c r="H85" s="104" t="str">
        <f>AC85</f>
        <v/>
      </c>
      <c r="I85" s="1">
        <f>AC86</f>
        <v>0</v>
      </c>
      <c r="J85" s="146"/>
      <c r="K85" s="44"/>
      <c r="L85" s="104" t="str">
        <f>AE85</f>
        <v/>
      </c>
      <c r="M85" s="1">
        <f>AE86</f>
        <v>0</v>
      </c>
      <c r="N85" s="123" t="str">
        <f>AF85</f>
        <v/>
      </c>
      <c r="O85" s="1">
        <f>AF86</f>
        <v>0</v>
      </c>
      <c r="P85" s="148">
        <f>IF(NOT(ISTEXT(D85)),D85) +IF(NOT(ISTEXT(F85)),F85)+IF(NOT(ISTEXT(H85)),H85) +IF(NOT(ISTEXT(J85)),J85)+IF(NOT(ISTEXT(L85)),L85) +IF(NOT(ISTEXT(N85)),N85)</f>
        <v>0</v>
      </c>
      <c r="Q85" s="41">
        <f>IF(AND(E85="",G85="",I85="",K85="",M85="",O85=""),"",E85+G85+I85+K85+M85+O85)</f>
        <v>0</v>
      </c>
      <c r="R85" s="74" t="str">
        <f>IF(T85,"",RANK(S85,S79:S90,0)+T85)</f>
        <v/>
      </c>
      <c r="S85" s="20">
        <f>IF(C85="",-10000,IF(P85="","",-(RANK(P85,P79:P90,0)*1000-Q85)))</f>
        <v>-10000</v>
      </c>
      <c r="T85" s="20" t="b">
        <f>IF(C85="",TRUE)</f>
        <v>1</v>
      </c>
      <c r="U85" s="20" t="e">
        <f>VLOOKUP(B85&amp;" "&amp;D76,[1]UITSLAGEN!$N$6:$O$113,2,FALSE)</f>
        <v>#N/A</v>
      </c>
      <c r="V85" s="20" t="e">
        <f>VLOOKUP(B85&amp;" "&amp;F76,[1]UITSLAGEN!$N$6:$O$113,2,FALSE)</f>
        <v>#N/A</v>
      </c>
      <c r="W85" s="20" t="e">
        <f>VLOOKUP(B85&amp;" "&amp;H76,[1]UITSLAGEN!$N$6:$O$113,2,FALSE)</f>
        <v>#N/A</v>
      </c>
      <c r="X85" s="20" t="e">
        <f>VLOOKUP(B85&amp;" "&amp;J76,[1]UITSLAGEN!$N$6:$O$113,2,FALSE)</f>
        <v>#N/A</v>
      </c>
      <c r="Y85" s="20" t="e">
        <f>VLOOKUP(B85&amp;" "&amp;L76,[1]UITSLAGEN!$N$6:$O$113,2,FALSE)</f>
        <v>#N/A</v>
      </c>
      <c r="Z85" s="20" t="e">
        <f>VLOOKUP(B85&amp;" "&amp;N76,[1]UITSLAGEN!$N$6:$O$113,2,FALSE)</f>
        <v>#N/A</v>
      </c>
      <c r="AA85" s="20" t="str">
        <f>IF(AND(ISNA(U85),ISNA(U86)),"",IF(ISNA(U85),0,U85)+IF(ISNA(U86),0,U86))</f>
        <v/>
      </c>
      <c r="AB85" s="20" t="str">
        <f>IF(AND(ISNA(V85),ISNA(V86)),"",IF(ISNA(V85),0,V85)+IF(ISNA(V86),0,V86))</f>
        <v/>
      </c>
      <c r="AC85" s="20" t="str">
        <f>IF(AND(ISNA(W85),ISNA(W86)),"",IF(ISNA(W85),0,W85)+IF(ISNA(W86),0,W86))</f>
        <v/>
      </c>
      <c r="AE85" s="20" t="str">
        <f>IF(AND(ISNA(Y85),ISNA(Y86)),"",IF(ISNA(Y85),0,Y85)+IF(ISNA(Y86),0,Y86))</f>
        <v/>
      </c>
      <c r="AF85" s="20" t="str">
        <f>IF(AND(ISNA(Z85),ISNA(Z86)),"",IF(ISNA(Z85),0,Z85)+IF(ISNA(Z86),0,Z86))</f>
        <v/>
      </c>
    </row>
    <row r="86" spans="2:32" ht="22.15" customHeight="1" thickBot="1">
      <c r="B86" s="156"/>
      <c r="C86" s="157"/>
      <c r="D86" s="123"/>
      <c r="E86" s="23"/>
      <c r="F86" s="123"/>
      <c r="G86" s="23"/>
      <c r="H86" s="120"/>
      <c r="I86" s="26"/>
      <c r="J86" s="150"/>
      <c r="K86" s="42"/>
      <c r="L86" s="120"/>
      <c r="M86" s="34"/>
      <c r="N86" s="69"/>
      <c r="O86" s="24"/>
      <c r="P86" s="149"/>
      <c r="Q86" s="43"/>
      <c r="R86" s="75"/>
      <c r="U86" s="20" t="e">
        <f>VLOOKUP(D76&amp;" "&amp;B85,[1]UITSLAGEN!$N$6:$Q$113,4,FALSE)</f>
        <v>#N/A</v>
      </c>
      <c r="V86" s="20" t="e">
        <f>VLOOKUP(F76&amp;" "&amp;B85,[1]UITSLAGEN!$N$6:$Q$113,4,FALSE)</f>
        <v>#N/A</v>
      </c>
      <c r="W86" s="20" t="e">
        <f>VLOOKUP(H76&amp;" "&amp;B85,[1]UITSLAGEN!$N$6:$Q$113,4,FALSE)</f>
        <v>#N/A</v>
      </c>
      <c r="X86" s="20" t="e">
        <f>VLOOKUP(J76&amp;" "&amp;B85,[1]UITSLAGEN!$N$6:$Q$113,4,FALSE)</f>
        <v>#N/A</v>
      </c>
      <c r="Y86" s="20" t="e">
        <f>VLOOKUP(L76&amp;" "&amp;B85,[1]UITSLAGEN!$N$6:$Q$113,4,FALSE)</f>
        <v>#N/A</v>
      </c>
      <c r="Z86" s="20" t="e">
        <f>VLOOKUP(N76&amp;" "&amp;B85,[1]UITSLAGEN!$N$6:$Q$113,4,FALSE)</f>
        <v>#N/A</v>
      </c>
      <c r="AA86" s="20">
        <f>IF(AND(ISNA(U85),ISNA(U86)),0,IF(ISNA(U86),0,-VLOOKUP(D76&amp;" "&amp;B85,[1]UITSLAGEN!$N$6:$S$113,5,FALSE))+IF(ISNA(U85),0,VLOOKUP(B85&amp;" "&amp;D76,[1]UITSLAGEN!$N$6:$S$113,5,FALSE)))</f>
        <v>0</v>
      </c>
      <c r="AB86" s="20">
        <f>IF(AND(ISNA(V85),ISNA(V86)),0,IF(ISNA(V86),0,-VLOOKUP(F76&amp;" "&amp;B85,[1]UITSLAGEN!$N$6:$S$113,5,FALSE))+IF(ISNA(V85),0,VLOOKUP(B85&amp;" "&amp;F76,[1]UITSLAGEN!$N$6:$S$113,5,FALSE)))</f>
        <v>0</v>
      </c>
      <c r="AC86" s="20">
        <f>IF(AND(ISNA(W85),ISNA(W86)),0,IF(ISNA(W86),0,-VLOOKUP(H76&amp;" "&amp;B85,[1]UITSLAGEN!$N$6:$S$113,5,FALSE))+IF(ISNA(W85),0,VLOOKUP(B85&amp;" "&amp;H76,[1]UITSLAGEN!$N$6:$S$113,5,FALSE)))</f>
        <v>0</v>
      </c>
      <c r="AE86" s="20">
        <f>IF(AND(ISNA(Y85),ISNA(Y86)),0,IF(ISNA(Y86),0,-VLOOKUP(L76&amp;" "&amp;B85,[1]UITSLAGEN!$N$6:$S$113,5,FALSE))+IF(ISNA(Y85),0,VLOOKUP(B85&amp;" "&amp;L76,[1]UITSLAGEN!$N$6:$S$113,5,FALSE)))</f>
        <v>0</v>
      </c>
      <c r="AF86" s="20">
        <f>IF(AND(ISNA(Z85),ISNA(Z86)),0,IF(ISNA(Z86),0,-VLOOKUP(N76&amp;" "&amp;B85,[1]UITSLAGEN!$N$6:$S$113,5,FALSE))+IF(ISNA(Z85),0,VLOOKUP(B85&amp;" "&amp;N76,[1]UITSLAGEN!$N$6:$S$113,5,FALSE)))</f>
        <v>0</v>
      </c>
    </row>
    <row r="87" spans="2:32" ht="22.15" customHeight="1">
      <c r="B87" s="151" t="s">
        <v>95</v>
      </c>
      <c r="C87" s="153" t="str">
        <f>IF(ISNA(VLOOKUP(B87,[1]teams!$B$1:$C$77,2,FALSE)),"",VLOOKUP(B87,[1]teams!$B$1:$C$77,2,FALSE))</f>
        <v/>
      </c>
      <c r="D87" s="112" t="str">
        <f>AA87</f>
        <v/>
      </c>
      <c r="E87" s="1">
        <f>AA88</f>
        <v>0</v>
      </c>
      <c r="F87" s="112" t="str">
        <f>AB87</f>
        <v/>
      </c>
      <c r="G87" s="1">
        <f>AB88</f>
        <v>0</v>
      </c>
      <c r="H87" s="104" t="str">
        <f>AC87</f>
        <v/>
      </c>
      <c r="I87" s="1">
        <f>AC88</f>
        <v>0</v>
      </c>
      <c r="J87" s="104" t="str">
        <f>AD87</f>
        <v/>
      </c>
      <c r="K87" s="1">
        <f>AD88</f>
        <v>0</v>
      </c>
      <c r="L87" s="146"/>
      <c r="M87" s="44"/>
      <c r="N87" s="123" t="str">
        <f>AF87</f>
        <v/>
      </c>
      <c r="O87" s="1">
        <f>AF88</f>
        <v>0</v>
      </c>
      <c r="P87" s="148">
        <f>IF(NOT(ISTEXT(D87)),D87) +IF(NOT(ISTEXT(F87)),F87)+IF(NOT(ISTEXT(H87)),H87) +IF(NOT(ISTEXT(J87)),J87)+IF(NOT(ISTEXT(L87)),L87) +IF(NOT(ISTEXT(N87)),N87)</f>
        <v>0</v>
      </c>
      <c r="Q87" s="41">
        <f>IF(AND(E87="",G87="",I87="",K87="",M87="",O87=""),"",E87+G87+I87+K87+M87+O87)</f>
        <v>0</v>
      </c>
      <c r="R87" s="74" t="str">
        <f>IF(T87,"",RANK(S87,S79:S90,0)+T87)</f>
        <v/>
      </c>
      <c r="S87" s="20">
        <f>IF(C87="",-10000,IF(P87="","",-(RANK(P87,P79:P90,0)*1000-Q87)))</f>
        <v>-10000</v>
      </c>
      <c r="T87" s="20" t="b">
        <f>IF(C87="",TRUE)</f>
        <v>1</v>
      </c>
      <c r="U87" s="20" t="e">
        <f>VLOOKUP(B87&amp;" "&amp;D76,[1]UITSLAGEN!$N$6:$O$113,2,FALSE)</f>
        <v>#N/A</v>
      </c>
      <c r="V87" s="20" t="e">
        <f>VLOOKUP(B87&amp;" "&amp;F76,[1]UITSLAGEN!$N$6:$O$113,2,FALSE)</f>
        <v>#N/A</v>
      </c>
      <c r="W87" s="20" t="e">
        <f>VLOOKUP(B87&amp;" "&amp;H76,[1]UITSLAGEN!$N$6:$O$113,2,FALSE)</f>
        <v>#N/A</v>
      </c>
      <c r="X87" s="20" t="e">
        <f>VLOOKUP(B87&amp;" "&amp;J76,[1]UITSLAGEN!$N$6:$O$113,2,FALSE)</f>
        <v>#N/A</v>
      </c>
      <c r="Y87" s="20" t="e">
        <f>VLOOKUP(B87&amp;" "&amp;L76,[1]UITSLAGEN!$N$6:$O$113,2,FALSE)</f>
        <v>#N/A</v>
      </c>
      <c r="Z87" s="20" t="e">
        <f>VLOOKUP(B87&amp;" "&amp;N76,[1]UITSLAGEN!$N$6:$O$113,2,FALSE)</f>
        <v>#N/A</v>
      </c>
      <c r="AA87" s="20" t="str">
        <f>IF(AND(ISNA(U87),ISNA(U88)),"",IF(ISNA(U87),0,U87)+IF(ISNA(U88),0,U88))</f>
        <v/>
      </c>
      <c r="AB87" s="20" t="str">
        <f>IF(AND(ISNA(V87),ISNA(V88)),"",IF(ISNA(V87),0,V87)+IF(ISNA(V88),0,V88))</f>
        <v/>
      </c>
      <c r="AC87" s="20" t="str">
        <f>IF(AND(ISNA(W87),ISNA(W88)),"",IF(ISNA(W87),0,W87)+IF(ISNA(W88),0,W88))</f>
        <v/>
      </c>
      <c r="AD87" s="20" t="str">
        <f>IF(AND(ISNA(X87),ISNA(X88)),"",IF(ISNA(X87),0,X87)+IF(ISNA(X88),0,X88))</f>
        <v/>
      </c>
      <c r="AF87" s="20" t="str">
        <f>IF(AND(ISNA(Z87),ISNA(Z88)),"",IF(ISNA(Z87),0,Z87)+IF(ISNA(Z88),0,Z88))</f>
        <v/>
      </c>
    </row>
    <row r="88" spans="2:32" ht="22.15" customHeight="1" thickBot="1">
      <c r="B88" s="156"/>
      <c r="C88" s="157"/>
      <c r="D88" s="123"/>
      <c r="E88" s="23"/>
      <c r="F88" s="123"/>
      <c r="G88" s="23"/>
      <c r="H88" s="120"/>
      <c r="I88" s="23"/>
      <c r="J88" s="120"/>
      <c r="K88" s="26"/>
      <c r="L88" s="150"/>
      <c r="M88" s="42"/>
      <c r="N88" s="69"/>
      <c r="O88" s="45"/>
      <c r="P88" s="149"/>
      <c r="Q88" s="43"/>
      <c r="R88" s="75"/>
      <c r="U88" s="20" t="e">
        <f>VLOOKUP(D76&amp;" "&amp;B87,[1]UITSLAGEN!$N$6:$Q$113,4,FALSE)</f>
        <v>#N/A</v>
      </c>
      <c r="V88" s="20" t="e">
        <f>VLOOKUP(F76&amp;" "&amp;B87,[1]UITSLAGEN!$N$6:$Q$113,4,FALSE)</f>
        <v>#N/A</v>
      </c>
      <c r="W88" s="20" t="e">
        <f>VLOOKUP(H76&amp;" "&amp;B87,[1]UITSLAGEN!$N$6:$Q$113,4,FALSE)</f>
        <v>#N/A</v>
      </c>
      <c r="X88" s="20" t="e">
        <f>VLOOKUP(J76&amp;" "&amp;B87,[1]UITSLAGEN!$N$6:$Q$113,4,FALSE)</f>
        <v>#N/A</v>
      </c>
      <c r="Y88" s="20" t="e">
        <f>VLOOKUP(L76&amp;" "&amp;B87,[1]UITSLAGEN!$N$6:$Q$113,4,FALSE)</f>
        <v>#N/A</v>
      </c>
      <c r="Z88" s="20" t="e">
        <f>VLOOKUP(N76&amp;" "&amp;B87,[1]UITSLAGEN!$N$6:$Q$113,4,FALSE)</f>
        <v>#N/A</v>
      </c>
      <c r="AA88" s="20">
        <f>IF(AND(ISNA(U87),ISNA(U88)),0,IF(ISNA(U88),0,-VLOOKUP(D76&amp;" "&amp;B87,[1]UITSLAGEN!$N$6:$S$113,5,FALSE))+IF(ISNA(U87),0,VLOOKUP(B87&amp;" "&amp;D76,[1]UITSLAGEN!$N$6:$S$113,5,FALSE)))</f>
        <v>0</v>
      </c>
      <c r="AB88" s="20">
        <f>IF(AND(ISNA(V87),ISNA(V88)),0,IF(ISNA(V88),0,-VLOOKUP(F76&amp;" "&amp;B87,[1]UITSLAGEN!$N$6:$S$113,5,FALSE))+IF(ISNA(V87),0,VLOOKUP(B87&amp;" "&amp;F76,[1]UITSLAGEN!$N$6:$S$113,5,FALSE)))</f>
        <v>0</v>
      </c>
      <c r="AC88" s="20">
        <f>IF(AND(ISNA(W87),ISNA(W88)),0,IF(ISNA(W88),0,-VLOOKUP(H76&amp;" "&amp;B87,[1]UITSLAGEN!$N$6:$S$113,5,FALSE))+IF(ISNA(W87),0,VLOOKUP(B87&amp;" "&amp;H76,[1]UITSLAGEN!$N$6:$S$113,5,FALSE)))</f>
        <v>0</v>
      </c>
      <c r="AD88" s="20">
        <f>IF(AND(ISNA(X87),ISNA(X88)),0,IF(ISNA(X88),0,-VLOOKUP(J76&amp;" "&amp;B87,[1]UITSLAGEN!$N$6:$S$113,5,FALSE))+IF(ISNA(X87),0,VLOOKUP(B87&amp;" "&amp;J76,[1]UITSLAGEN!$N$6:$S$113,5,FALSE)))</f>
        <v>0</v>
      </c>
      <c r="AF88" s="20">
        <f>IF(AND(ISNA(Z87),ISNA(Z88)),0,IF(ISNA(Z88),0,-VLOOKUP(N76&amp;" "&amp;B87,[1]UITSLAGEN!$N$6:$S$113,5,FALSE))+IF(ISNA(Z87),0,VLOOKUP(B87&amp;" "&amp;N76,[1]UITSLAGEN!$N$6:$S$113,5,FALSE)))</f>
        <v>0</v>
      </c>
    </row>
    <row r="89" spans="2:32" ht="22.15" customHeight="1">
      <c r="B89" s="151" t="s">
        <v>96</v>
      </c>
      <c r="C89" s="153" t="str">
        <f>IF(ISNA(VLOOKUP(B89,[1]teams!$B$1:$C$77,2,FALSE)),"",VLOOKUP(B89,[1]teams!$B$1:$C$77,2,FALSE))</f>
        <v/>
      </c>
      <c r="D89" s="112" t="str">
        <f>AA89</f>
        <v/>
      </c>
      <c r="E89" s="1">
        <f>AA90</f>
        <v>0</v>
      </c>
      <c r="F89" s="112" t="str">
        <f>AB89</f>
        <v/>
      </c>
      <c r="G89" s="1">
        <f>AB90</f>
        <v>0</v>
      </c>
      <c r="H89" s="104" t="str">
        <f>AC89</f>
        <v/>
      </c>
      <c r="I89" s="1">
        <f>AC90</f>
        <v>0</v>
      </c>
      <c r="J89" s="104" t="str">
        <f>AD89</f>
        <v/>
      </c>
      <c r="K89" s="1">
        <f>AD90</f>
        <v>0</v>
      </c>
      <c r="L89" s="104" t="str">
        <f>AE89</f>
        <v/>
      </c>
      <c r="M89" s="1">
        <f>AE90</f>
        <v>0</v>
      </c>
      <c r="N89" s="146"/>
      <c r="O89" s="46"/>
      <c r="P89" s="148">
        <f>IF(NOT(ISTEXT(D89)),D89) +IF(NOT(ISTEXT(F89)),F89)+IF(NOT(ISTEXT(H89)),H89) +IF(NOT(ISTEXT(J89)),J89)+IF(NOT(ISTEXT(L89)),L89) +IF(NOT(ISTEXT(N89)),N89)</f>
        <v>0</v>
      </c>
      <c r="Q89" s="41">
        <f>IF(AND(E89="",G89="",I89="",K89="",M89="",O89=""),"",E89+G89+I89+K89+M89+O89)</f>
        <v>0</v>
      </c>
      <c r="R89" s="74" t="str">
        <f>IF(T89,"",RANK(S89,S79:S90,0)+T89)</f>
        <v/>
      </c>
      <c r="S89" s="20">
        <f>IF(C89="",-10000,IF(P89="","",-(RANK(P89,P79:P90,0)*1000-Q89)))</f>
        <v>-10000</v>
      </c>
      <c r="T89" s="20" t="b">
        <f>IF(C89="",TRUE)</f>
        <v>1</v>
      </c>
      <c r="U89" s="20" t="e">
        <f>VLOOKUP(B89&amp;" "&amp;D76,[1]UITSLAGEN!$N$6:$O$113,2,FALSE)</f>
        <v>#N/A</v>
      </c>
      <c r="V89" s="20" t="e">
        <f>VLOOKUP(B89&amp;" "&amp;F76,[1]UITSLAGEN!$N$6:$O$113,2,FALSE)</f>
        <v>#N/A</v>
      </c>
      <c r="W89" s="20" t="e">
        <f>VLOOKUP(B89&amp;" "&amp;H76,[1]UITSLAGEN!$N$6:$O$113,2,FALSE)</f>
        <v>#N/A</v>
      </c>
      <c r="X89" s="20" t="e">
        <f>VLOOKUP(B89&amp;" "&amp;J76,[1]UITSLAGEN!$N$6:$O$113,2,FALSE)</f>
        <v>#N/A</v>
      </c>
      <c r="Y89" s="20" t="e">
        <f>VLOOKUP(B89&amp;" "&amp;L76,[1]UITSLAGEN!$N$6:$O$113,2,FALSE)</f>
        <v>#N/A</v>
      </c>
      <c r="Z89" s="20" t="e">
        <f>VLOOKUP(B89&amp;" "&amp;N76,[1]UITSLAGEN!$N$6:$O$113,2,FALSE)</f>
        <v>#N/A</v>
      </c>
      <c r="AA89" s="20" t="str">
        <f>IF(AND(ISNA(U89),ISNA(U90)),"",IF(ISNA(U89),0,U89)+IF(ISNA(U90),0,U90))</f>
        <v/>
      </c>
      <c r="AB89" s="20" t="str">
        <f>IF(AND(ISNA(V89),ISNA(V90)),"",IF(ISNA(V89),0,V89)+IF(ISNA(V90),0,V90))</f>
        <v/>
      </c>
      <c r="AC89" s="20" t="str">
        <f>IF(AND(ISNA(W89),ISNA(W90)),"",IF(ISNA(W89),0,W89)+IF(ISNA(W90),0,W90))</f>
        <v/>
      </c>
      <c r="AD89" s="20" t="str">
        <f>IF(AND(ISNA(X89),ISNA(X90)),"",IF(ISNA(X89),0,X89)+IF(ISNA(X90),0,X90))</f>
        <v/>
      </c>
      <c r="AE89" s="20" t="str">
        <f>IF(AND(ISNA(Y89),ISNA(Y90)),"",IF(ISNA(Y89),0,Y89)+IF(ISNA(Y90),0,Y90))</f>
        <v/>
      </c>
    </row>
    <row r="90" spans="2:32" ht="22.15" customHeight="1" thickBot="1">
      <c r="B90" s="152"/>
      <c r="C90" s="154"/>
      <c r="D90" s="155"/>
      <c r="E90" s="30"/>
      <c r="F90" s="155"/>
      <c r="G90" s="30"/>
      <c r="H90" s="105"/>
      <c r="I90" s="30"/>
      <c r="J90" s="105"/>
      <c r="K90" s="30"/>
      <c r="L90" s="105"/>
      <c r="M90" s="29"/>
      <c r="N90" s="147"/>
      <c r="O90" s="47"/>
      <c r="P90" s="149"/>
      <c r="Q90" s="43"/>
      <c r="R90" s="75"/>
      <c r="U90" s="20" t="e">
        <f>VLOOKUP(D76&amp;" "&amp;B89,[1]UITSLAGEN!$N$6:$Q$113,4,FALSE)</f>
        <v>#N/A</v>
      </c>
      <c r="V90" s="20" t="e">
        <f>VLOOKUP(F76&amp;" "&amp;B89,[1]UITSLAGEN!$N$6:$Q$113,4,FALSE)</f>
        <v>#N/A</v>
      </c>
      <c r="W90" s="20" t="e">
        <f>VLOOKUP(H76&amp;" "&amp;B89,[1]UITSLAGEN!$N$6:$Q$113,4,FALSE)</f>
        <v>#N/A</v>
      </c>
      <c r="X90" s="20" t="e">
        <f>VLOOKUP(J76&amp;" "&amp;B89,[1]UITSLAGEN!$N$6:$Q$113,4,FALSE)</f>
        <v>#N/A</v>
      </c>
      <c r="Y90" s="20" t="e">
        <f>VLOOKUP(L76&amp;" "&amp;B89,[1]UITSLAGEN!$N$6:$Q$113,4,FALSE)</f>
        <v>#N/A</v>
      </c>
      <c r="Z90" s="20" t="e">
        <f>VLOOKUP(N76&amp;" "&amp;B89,[1]UITSLAGEN!$N$6:$Q$113,4,FALSE)</f>
        <v>#N/A</v>
      </c>
      <c r="AA90" s="20">
        <f>IF(AND(ISNA(U89),ISNA(U90)),0,IF(ISNA(U90),0,-VLOOKUP(D76&amp;" "&amp;B89,[1]UITSLAGEN!$N$6:$S$113,5,FALSE))+IF(ISNA(U89),0,VLOOKUP(B89&amp;" "&amp;D76,[1]UITSLAGEN!$N$6:$S$113,5,FALSE)))</f>
        <v>0</v>
      </c>
      <c r="AB90" s="20">
        <f>IF(AND(ISNA(V89),ISNA(V90)),0,IF(ISNA(V90),0,-VLOOKUP(F76&amp;" "&amp;B89,[1]UITSLAGEN!$N$6:$S$113,5,FALSE))+IF(ISNA(V89),0,VLOOKUP(B89&amp;" "&amp;F76,[1]UITSLAGEN!$N$6:$S$113,5,FALSE)))</f>
        <v>0</v>
      </c>
      <c r="AC90" s="20">
        <f>IF(AND(ISNA(W89),ISNA(W90)),0,IF(ISNA(W90),0,-VLOOKUP(H76&amp;" "&amp;B89,[1]UITSLAGEN!$N$6:$S$113,5,FALSE))+IF(ISNA(W89),0,VLOOKUP(B89&amp;" "&amp;H76,[1]UITSLAGEN!$N$6:$S$113,5,FALSE)))</f>
        <v>0</v>
      </c>
      <c r="AD90" s="20">
        <f>IF(AND(ISNA(X89),ISNA(X90)),0,IF(ISNA(X90),0,-VLOOKUP(J76&amp;" "&amp;B89,[1]UITSLAGEN!$N$6:$S$113,5,FALSE))+IF(ISNA(X89),0,VLOOKUP(B89&amp;" "&amp;J76,[1]UITSLAGEN!$N$6:$S$113,5,FALSE)))</f>
        <v>0</v>
      </c>
      <c r="AE90" s="20">
        <f>IF(AND(ISNA(Y89),ISNA(Y90)),0,IF(ISNA(Y90),0,-VLOOKUP(L76&amp;" "&amp;B89,[1]UITSLAGEN!$N$6:$S$113,5,FALSE))+IF(ISNA(Y89),0,VLOOKUP(B89&amp;" "&amp;L76,[1]UITSLAGEN!$N$6:$S$113,5,FALSE)))</f>
        <v>0</v>
      </c>
    </row>
    <row r="91" spans="2:32" ht="22.15" customHeight="1"/>
    <row r="92" spans="2:32" ht="22.15" customHeight="1"/>
    <row r="93" spans="2:32" ht="22.15" customHeight="1"/>
    <row r="94" spans="2:32" ht="22.15" customHeight="1"/>
    <row r="95" spans="2:32" ht="22.15" customHeight="1"/>
    <row r="96" spans="2:32" ht="22.15" customHeight="1"/>
    <row r="97" ht="22.15" customHeight="1"/>
    <row r="98" ht="22.15" customHeight="1"/>
    <row r="99" ht="22.15" customHeight="1"/>
    <row r="100" ht="22.15" customHeight="1"/>
    <row r="101" ht="22.15" customHeight="1"/>
    <row r="102" ht="22.15" customHeight="1"/>
    <row r="103" ht="22.15" customHeight="1"/>
    <row r="104" ht="22.15" customHeight="1"/>
    <row r="105" ht="22.15" customHeight="1"/>
    <row r="106" ht="22.15" customHeight="1"/>
    <row r="107" ht="22.15" customHeight="1"/>
    <row r="108" ht="22.15" customHeight="1"/>
    <row r="109" ht="22.15" customHeight="1"/>
    <row r="110" ht="22.15" customHeight="1"/>
    <row r="111" ht="22.15" customHeight="1"/>
    <row r="112" ht="22.15" customHeight="1"/>
    <row r="113" ht="22.15" customHeight="1"/>
    <row r="114" ht="22.15" customHeight="1"/>
    <row r="115" ht="22.15" customHeight="1"/>
    <row r="116" ht="22.15" customHeight="1"/>
    <row r="117" ht="22.15" customHeight="1"/>
    <row r="118" ht="22.15" customHeight="1"/>
    <row r="119" ht="22.15" customHeight="1"/>
    <row r="120" ht="22.15" customHeight="1"/>
    <row r="121" ht="22.15" customHeight="1"/>
    <row r="122" ht="22.15" customHeight="1"/>
    <row r="123" ht="22.15" customHeight="1"/>
    <row r="124" ht="22.15" customHeight="1"/>
    <row r="125" ht="22.15" customHeight="1"/>
    <row r="126" ht="22.15" customHeight="1"/>
    <row r="127" ht="22.15" customHeight="1"/>
    <row r="128" ht="22.15" customHeight="1"/>
    <row r="129" ht="22.15" customHeight="1"/>
    <row r="130" ht="22.15" customHeight="1"/>
    <row r="131" ht="22.15" customHeight="1"/>
    <row r="132" ht="22.15" customHeight="1"/>
    <row r="133" ht="22.15" customHeight="1"/>
    <row r="134" ht="22.15" customHeight="1"/>
    <row r="135" ht="22.15" customHeight="1"/>
    <row r="136" ht="22.15" customHeight="1"/>
    <row r="137" ht="22.15" customHeight="1"/>
    <row r="138" ht="22.15" customHeight="1"/>
    <row r="139" ht="22.15" customHeight="1"/>
    <row r="140" ht="22.15" customHeight="1"/>
    <row r="141" ht="22.15" customHeight="1"/>
    <row r="142" ht="22.15" customHeight="1"/>
    <row r="143" ht="22.15" customHeight="1"/>
    <row r="144" ht="22.15" customHeight="1"/>
    <row r="145" ht="22.15" customHeight="1"/>
    <row r="146" ht="22.15" customHeight="1"/>
    <row r="147" ht="22.15" customHeight="1"/>
    <row r="148" ht="22.15" customHeight="1"/>
    <row r="149" ht="22.15" customHeight="1"/>
    <row r="150" ht="22.15" customHeight="1"/>
    <row r="151" ht="22.15" customHeight="1"/>
    <row r="152" ht="22.15" customHeight="1"/>
    <row r="153" ht="22.15" customHeight="1"/>
    <row r="154" ht="22.15" customHeight="1"/>
    <row r="155" ht="22.15" customHeight="1"/>
    <row r="156" ht="22.15" customHeight="1"/>
    <row r="157" ht="22.15" customHeight="1"/>
    <row r="158" ht="22.15" customHeight="1"/>
    <row r="159" ht="22.15" customHeight="1"/>
    <row r="160" ht="22.15" customHeight="1"/>
    <row r="161" ht="22.15" customHeight="1"/>
    <row r="162" ht="22.15" customHeight="1"/>
    <row r="163" ht="22.15" customHeight="1"/>
    <row r="164" ht="22.15" customHeight="1"/>
    <row r="165" ht="22.15" customHeight="1"/>
    <row r="166" ht="22.15" customHeight="1"/>
    <row r="167" ht="22.15" customHeight="1"/>
    <row r="168" ht="22.15" customHeight="1"/>
    <row r="169" ht="22.15" customHeight="1"/>
    <row r="170" ht="22.15" customHeight="1"/>
    <row r="171" ht="22.15" customHeight="1"/>
    <row r="172" ht="22.15" customHeight="1"/>
    <row r="173" ht="22.15" customHeight="1"/>
    <row r="174" ht="22.15" customHeight="1"/>
    <row r="175" ht="22.15" customHeight="1"/>
    <row r="176" ht="22.15" customHeight="1"/>
    <row r="177" ht="22.15" customHeight="1"/>
    <row r="178" ht="22.15" customHeight="1"/>
    <row r="179" ht="22.15" customHeight="1"/>
    <row r="180" ht="22.15" customHeight="1"/>
    <row r="181" ht="22.15" customHeight="1"/>
    <row r="182" ht="22.15" customHeight="1"/>
    <row r="183" ht="22.15" customHeight="1"/>
    <row r="184" ht="22.15" customHeight="1"/>
    <row r="185" ht="22.15" customHeight="1"/>
    <row r="186" ht="22.15" customHeight="1"/>
    <row r="187" ht="22.15" customHeight="1"/>
    <row r="188" ht="22.15" customHeight="1"/>
    <row r="189" ht="22.15" customHeight="1"/>
    <row r="190" ht="22.15" customHeight="1"/>
    <row r="191" ht="22.15" customHeight="1"/>
    <row r="192" ht="22.15" customHeight="1"/>
    <row r="193" ht="22.15" customHeight="1"/>
    <row r="194" ht="22.15" customHeight="1"/>
    <row r="195" ht="22.15" customHeight="1"/>
    <row r="196" ht="22.15" customHeight="1"/>
    <row r="197" ht="22.15" customHeight="1"/>
    <row r="198" ht="22.15" customHeight="1"/>
    <row r="199" ht="22.15" customHeight="1"/>
    <row r="200" ht="22.15" customHeight="1"/>
    <row r="201" ht="22.15" customHeight="1"/>
    <row r="202" ht="22.15" customHeight="1"/>
    <row r="203" ht="22.15" customHeight="1"/>
    <row r="204" ht="22.15" customHeight="1"/>
    <row r="205" ht="22.15" customHeight="1"/>
    <row r="206" ht="22.15" customHeight="1"/>
    <row r="207" ht="22.15" customHeight="1"/>
    <row r="208" ht="22.15" customHeight="1"/>
    <row r="209" ht="22.15" customHeight="1"/>
    <row r="210" ht="22.15" customHeight="1"/>
    <row r="211" ht="22.15" customHeight="1"/>
    <row r="212" ht="22.15" customHeight="1"/>
    <row r="213" ht="22.15" customHeight="1"/>
    <row r="214" ht="22.15" customHeight="1"/>
    <row r="215" ht="22.15" customHeight="1"/>
    <row r="216" ht="22.15" customHeight="1"/>
    <row r="217" ht="22.15" customHeight="1"/>
    <row r="218" ht="22.15" customHeight="1"/>
    <row r="219" ht="22.15" customHeight="1"/>
    <row r="220" ht="22.15" customHeight="1"/>
    <row r="221" ht="22.15" customHeight="1"/>
    <row r="222" ht="22.15" customHeight="1"/>
  </sheetData>
  <mergeCells count="420">
    <mergeCell ref="L2:M3"/>
    <mergeCell ref="N2:O3"/>
    <mergeCell ref="P2:Q3"/>
    <mergeCell ref="R2:R3"/>
    <mergeCell ref="B4:B5"/>
    <mergeCell ref="C4:C5"/>
    <mergeCell ref="D4:D5"/>
    <mergeCell ref="F4:F5"/>
    <mergeCell ref="H4:H5"/>
    <mergeCell ref="J4:J5"/>
    <mergeCell ref="B2:B3"/>
    <mergeCell ref="C2:C3"/>
    <mergeCell ref="D2:E3"/>
    <mergeCell ref="F2:G3"/>
    <mergeCell ref="H2:I3"/>
    <mergeCell ref="J2:K3"/>
    <mergeCell ref="L4:L5"/>
    <mergeCell ref="N4:N5"/>
    <mergeCell ref="P4:P5"/>
    <mergeCell ref="R4:R5"/>
    <mergeCell ref="B6:B7"/>
    <mergeCell ref="C6:C7"/>
    <mergeCell ref="D6:D7"/>
    <mergeCell ref="F6:F7"/>
    <mergeCell ref="H6:H7"/>
    <mergeCell ref="J6:J7"/>
    <mergeCell ref="L6:L7"/>
    <mergeCell ref="N6:N7"/>
    <mergeCell ref="P6:P7"/>
    <mergeCell ref="R6:R7"/>
    <mergeCell ref="B8:B9"/>
    <mergeCell ref="C8:C9"/>
    <mergeCell ref="D8:D9"/>
    <mergeCell ref="F8:F9"/>
    <mergeCell ref="H8:H9"/>
    <mergeCell ref="J8:J9"/>
    <mergeCell ref="L8:L9"/>
    <mergeCell ref="N8:N9"/>
    <mergeCell ref="P8:P9"/>
    <mergeCell ref="R8:R9"/>
    <mergeCell ref="B10:B11"/>
    <mergeCell ref="C10:C11"/>
    <mergeCell ref="D10:D11"/>
    <mergeCell ref="F10:F11"/>
    <mergeCell ref="H10:H11"/>
    <mergeCell ref="J10:J11"/>
    <mergeCell ref="L10:L11"/>
    <mergeCell ref="N10:N11"/>
    <mergeCell ref="P10:P11"/>
    <mergeCell ref="R10:R11"/>
    <mergeCell ref="B12:B13"/>
    <mergeCell ref="C12:C13"/>
    <mergeCell ref="D12:D13"/>
    <mergeCell ref="F12:F13"/>
    <mergeCell ref="H12:H13"/>
    <mergeCell ref="J12:J13"/>
    <mergeCell ref="L12:L13"/>
    <mergeCell ref="N12:N13"/>
    <mergeCell ref="P12:P13"/>
    <mergeCell ref="R12:R13"/>
    <mergeCell ref="B14:B15"/>
    <mergeCell ref="C14:C15"/>
    <mergeCell ref="D14:D15"/>
    <mergeCell ref="F14:F15"/>
    <mergeCell ref="H14:H15"/>
    <mergeCell ref="J14:J15"/>
    <mergeCell ref="L14:L15"/>
    <mergeCell ref="N14:N15"/>
    <mergeCell ref="P14:P15"/>
    <mergeCell ref="R14:R15"/>
    <mergeCell ref="B17:B18"/>
    <mergeCell ref="C17:C18"/>
    <mergeCell ref="D17:E18"/>
    <mergeCell ref="F17:G18"/>
    <mergeCell ref="H17:I18"/>
    <mergeCell ref="J17:K18"/>
    <mergeCell ref="L17:M18"/>
    <mergeCell ref="N17:O18"/>
    <mergeCell ref="P17:Q18"/>
    <mergeCell ref="R17:R18"/>
    <mergeCell ref="B19:B20"/>
    <mergeCell ref="C19:C20"/>
    <mergeCell ref="D19:D20"/>
    <mergeCell ref="F19:F20"/>
    <mergeCell ref="H19:H20"/>
    <mergeCell ref="J19:J20"/>
    <mergeCell ref="L19:L20"/>
    <mergeCell ref="N19:N20"/>
    <mergeCell ref="P19:P20"/>
    <mergeCell ref="R19:R20"/>
    <mergeCell ref="B21:B22"/>
    <mergeCell ref="C21:C22"/>
    <mergeCell ref="D21:D22"/>
    <mergeCell ref="F21:F22"/>
    <mergeCell ref="H21:H22"/>
    <mergeCell ref="J21:J22"/>
    <mergeCell ref="L21:L22"/>
    <mergeCell ref="N21:N22"/>
    <mergeCell ref="P21:P22"/>
    <mergeCell ref="R21:R22"/>
    <mergeCell ref="B23:B24"/>
    <mergeCell ref="C23:C24"/>
    <mergeCell ref="D23:D24"/>
    <mergeCell ref="F23:F24"/>
    <mergeCell ref="H23:H24"/>
    <mergeCell ref="J23:J24"/>
    <mergeCell ref="L23:L24"/>
    <mergeCell ref="N23:N24"/>
    <mergeCell ref="P23:P24"/>
    <mergeCell ref="R23:R24"/>
    <mergeCell ref="B25:B26"/>
    <mergeCell ref="C25:C26"/>
    <mergeCell ref="D25:D26"/>
    <mergeCell ref="F25:F26"/>
    <mergeCell ref="H25:H26"/>
    <mergeCell ref="J25:J26"/>
    <mergeCell ref="L25:L26"/>
    <mergeCell ref="N25:N26"/>
    <mergeCell ref="P25:P26"/>
    <mergeCell ref="R25:R26"/>
    <mergeCell ref="B27:B28"/>
    <mergeCell ref="C27:C28"/>
    <mergeCell ref="D27:D28"/>
    <mergeCell ref="F27:F28"/>
    <mergeCell ref="H27:H28"/>
    <mergeCell ref="J27:J28"/>
    <mergeCell ref="L27:L28"/>
    <mergeCell ref="N27:N28"/>
    <mergeCell ref="P27:P28"/>
    <mergeCell ref="R27:R28"/>
    <mergeCell ref="B29:B30"/>
    <mergeCell ref="C29:C30"/>
    <mergeCell ref="D29:D30"/>
    <mergeCell ref="F29:F30"/>
    <mergeCell ref="H29:H30"/>
    <mergeCell ref="J29:J30"/>
    <mergeCell ref="L29:L30"/>
    <mergeCell ref="N29:N30"/>
    <mergeCell ref="P29:P30"/>
    <mergeCell ref="R29:R30"/>
    <mergeCell ref="B32:B33"/>
    <mergeCell ref="C32:C33"/>
    <mergeCell ref="D32:E33"/>
    <mergeCell ref="F32:G33"/>
    <mergeCell ref="H32:I33"/>
    <mergeCell ref="J32:K33"/>
    <mergeCell ref="L32:M33"/>
    <mergeCell ref="N32:O33"/>
    <mergeCell ref="P32:Q33"/>
    <mergeCell ref="R32:R33"/>
    <mergeCell ref="B34:B35"/>
    <mergeCell ref="C34:C35"/>
    <mergeCell ref="D34:D35"/>
    <mergeCell ref="F34:F35"/>
    <mergeCell ref="H34:H35"/>
    <mergeCell ref="J34:J35"/>
    <mergeCell ref="L34:L35"/>
    <mergeCell ref="N34:N35"/>
    <mergeCell ref="P34:P35"/>
    <mergeCell ref="R34:R35"/>
    <mergeCell ref="B36:B37"/>
    <mergeCell ref="C36:C37"/>
    <mergeCell ref="D36:D37"/>
    <mergeCell ref="F36:F37"/>
    <mergeCell ref="H36:H37"/>
    <mergeCell ref="J36:J37"/>
    <mergeCell ref="L36:L37"/>
    <mergeCell ref="N36:N37"/>
    <mergeCell ref="P36:P37"/>
    <mergeCell ref="R36:R37"/>
    <mergeCell ref="B38:B39"/>
    <mergeCell ref="C38:C39"/>
    <mergeCell ref="D38:D39"/>
    <mergeCell ref="F38:F39"/>
    <mergeCell ref="H38:H39"/>
    <mergeCell ref="J38:J39"/>
    <mergeCell ref="L38:L39"/>
    <mergeCell ref="N38:N39"/>
    <mergeCell ref="P38:P39"/>
    <mergeCell ref="R38:R39"/>
    <mergeCell ref="B40:B41"/>
    <mergeCell ref="C40:C41"/>
    <mergeCell ref="D40:D41"/>
    <mergeCell ref="F40:F41"/>
    <mergeCell ref="H40:H41"/>
    <mergeCell ref="J40:J41"/>
    <mergeCell ref="L40:L41"/>
    <mergeCell ref="N40:N41"/>
    <mergeCell ref="P40:P41"/>
    <mergeCell ref="R40:R41"/>
    <mergeCell ref="B42:B43"/>
    <mergeCell ref="C42:C43"/>
    <mergeCell ref="D42:D43"/>
    <mergeCell ref="F42:F43"/>
    <mergeCell ref="H42:H43"/>
    <mergeCell ref="J42:J43"/>
    <mergeCell ref="L42:L43"/>
    <mergeCell ref="N42:N43"/>
    <mergeCell ref="P42:P43"/>
    <mergeCell ref="R42:R43"/>
    <mergeCell ref="B44:B45"/>
    <mergeCell ref="C44:C45"/>
    <mergeCell ref="D44:D45"/>
    <mergeCell ref="F44:F45"/>
    <mergeCell ref="H44:H45"/>
    <mergeCell ref="J44:J45"/>
    <mergeCell ref="L44:L45"/>
    <mergeCell ref="N44:N45"/>
    <mergeCell ref="P44:P45"/>
    <mergeCell ref="R44:R45"/>
    <mergeCell ref="B47:B48"/>
    <mergeCell ref="C47:C48"/>
    <mergeCell ref="D47:E48"/>
    <mergeCell ref="F47:G48"/>
    <mergeCell ref="H47:I48"/>
    <mergeCell ref="J47:K48"/>
    <mergeCell ref="L47:M48"/>
    <mergeCell ref="N47:O48"/>
    <mergeCell ref="P47:Q48"/>
    <mergeCell ref="R47:R48"/>
    <mergeCell ref="B49:B50"/>
    <mergeCell ref="C49:C50"/>
    <mergeCell ref="D49:D50"/>
    <mergeCell ref="F49:F50"/>
    <mergeCell ref="H49:H50"/>
    <mergeCell ref="J49:J50"/>
    <mergeCell ref="L49:L50"/>
    <mergeCell ref="N49:N50"/>
    <mergeCell ref="P49:P50"/>
    <mergeCell ref="R49:R50"/>
    <mergeCell ref="B51:B52"/>
    <mergeCell ref="C51:C52"/>
    <mergeCell ref="D51:D52"/>
    <mergeCell ref="F51:F52"/>
    <mergeCell ref="H51:H52"/>
    <mergeCell ref="J51:J52"/>
    <mergeCell ref="L51:L52"/>
    <mergeCell ref="N51:N52"/>
    <mergeCell ref="P51:P52"/>
    <mergeCell ref="R51:R52"/>
    <mergeCell ref="B53:B54"/>
    <mergeCell ref="C53:C54"/>
    <mergeCell ref="D53:D54"/>
    <mergeCell ref="F53:F54"/>
    <mergeCell ref="H53:H54"/>
    <mergeCell ref="J53:J54"/>
    <mergeCell ref="L53:L54"/>
    <mergeCell ref="N53:N54"/>
    <mergeCell ref="P53:P54"/>
    <mergeCell ref="R53:R54"/>
    <mergeCell ref="B55:B56"/>
    <mergeCell ref="C55:C56"/>
    <mergeCell ref="D55:D56"/>
    <mergeCell ref="F55:F56"/>
    <mergeCell ref="H55:H56"/>
    <mergeCell ref="J55:J56"/>
    <mergeCell ref="L55:L56"/>
    <mergeCell ref="N55:N56"/>
    <mergeCell ref="P55:P56"/>
    <mergeCell ref="R55:R56"/>
    <mergeCell ref="B57:B58"/>
    <mergeCell ref="C57:C58"/>
    <mergeCell ref="D57:D58"/>
    <mergeCell ref="F57:F58"/>
    <mergeCell ref="H57:H58"/>
    <mergeCell ref="J57:J58"/>
    <mergeCell ref="L57:L58"/>
    <mergeCell ref="N57:N58"/>
    <mergeCell ref="P57:P58"/>
    <mergeCell ref="R57:R58"/>
    <mergeCell ref="B59:B60"/>
    <mergeCell ref="C59:C60"/>
    <mergeCell ref="D59:D60"/>
    <mergeCell ref="F59:F60"/>
    <mergeCell ref="H59:H60"/>
    <mergeCell ref="J59:J60"/>
    <mergeCell ref="L59:L60"/>
    <mergeCell ref="N59:N60"/>
    <mergeCell ref="P59:P60"/>
    <mergeCell ref="R59:R60"/>
    <mergeCell ref="B62:B63"/>
    <mergeCell ref="C62:C63"/>
    <mergeCell ref="D62:E63"/>
    <mergeCell ref="F62:G63"/>
    <mergeCell ref="H62:I63"/>
    <mergeCell ref="J62:K63"/>
    <mergeCell ref="L62:M63"/>
    <mergeCell ref="N62:O63"/>
    <mergeCell ref="P62:Q63"/>
    <mergeCell ref="R62:R63"/>
    <mergeCell ref="B64:B65"/>
    <mergeCell ref="C64:C65"/>
    <mergeCell ref="D64:D65"/>
    <mergeCell ref="F64:F65"/>
    <mergeCell ref="H64:H65"/>
    <mergeCell ref="J64:J65"/>
    <mergeCell ref="L64:L65"/>
    <mergeCell ref="N64:N65"/>
    <mergeCell ref="P64:P65"/>
    <mergeCell ref="R64:R65"/>
    <mergeCell ref="B66:B67"/>
    <mergeCell ref="C66:C67"/>
    <mergeCell ref="D66:D67"/>
    <mergeCell ref="F66:F67"/>
    <mergeCell ref="H66:H67"/>
    <mergeCell ref="J66:J67"/>
    <mergeCell ref="L66:L67"/>
    <mergeCell ref="N66:N67"/>
    <mergeCell ref="P66:P67"/>
    <mergeCell ref="R66:R67"/>
    <mergeCell ref="B68:B69"/>
    <mergeCell ref="C68:C69"/>
    <mergeCell ref="D68:D69"/>
    <mergeCell ref="F68:F69"/>
    <mergeCell ref="H68:H69"/>
    <mergeCell ref="J68:J69"/>
    <mergeCell ref="L68:L69"/>
    <mergeCell ref="N68:N69"/>
    <mergeCell ref="P68:P69"/>
    <mergeCell ref="R68:R69"/>
    <mergeCell ref="B70:B71"/>
    <mergeCell ref="C70:C71"/>
    <mergeCell ref="D70:D71"/>
    <mergeCell ref="F70:F71"/>
    <mergeCell ref="H70:H71"/>
    <mergeCell ref="J70:J71"/>
    <mergeCell ref="L70:L71"/>
    <mergeCell ref="N70:N71"/>
    <mergeCell ref="P70:P71"/>
    <mergeCell ref="R70:R71"/>
    <mergeCell ref="B72:B73"/>
    <mergeCell ref="C72:C73"/>
    <mergeCell ref="D72:D73"/>
    <mergeCell ref="F72:F73"/>
    <mergeCell ref="H72:H73"/>
    <mergeCell ref="J72:J73"/>
    <mergeCell ref="L72:L73"/>
    <mergeCell ref="N72:N73"/>
    <mergeCell ref="P72:P73"/>
    <mergeCell ref="R72:R73"/>
    <mergeCell ref="B74:B75"/>
    <mergeCell ref="C74:C75"/>
    <mergeCell ref="D74:D75"/>
    <mergeCell ref="F74:F75"/>
    <mergeCell ref="H74:H75"/>
    <mergeCell ref="J74:J75"/>
    <mergeCell ref="L74:L75"/>
    <mergeCell ref="N74:N75"/>
    <mergeCell ref="P74:P75"/>
    <mergeCell ref="R74:R75"/>
    <mergeCell ref="B77:B78"/>
    <mergeCell ref="C77:C78"/>
    <mergeCell ref="D77:E78"/>
    <mergeCell ref="F77:G78"/>
    <mergeCell ref="H77:I78"/>
    <mergeCell ref="J77:K78"/>
    <mergeCell ref="L77:M78"/>
    <mergeCell ref="N77:O78"/>
    <mergeCell ref="P77:Q78"/>
    <mergeCell ref="R77:R78"/>
    <mergeCell ref="B79:B80"/>
    <mergeCell ref="C79:C80"/>
    <mergeCell ref="D79:D80"/>
    <mergeCell ref="F79:F80"/>
    <mergeCell ref="H79:H80"/>
    <mergeCell ref="J79:J80"/>
    <mergeCell ref="L79:L80"/>
    <mergeCell ref="N79:N80"/>
    <mergeCell ref="P79:P80"/>
    <mergeCell ref="R79:R80"/>
    <mergeCell ref="B81:B82"/>
    <mergeCell ref="C81:C82"/>
    <mergeCell ref="D81:D82"/>
    <mergeCell ref="F81:F82"/>
    <mergeCell ref="H81:H82"/>
    <mergeCell ref="J81:J82"/>
    <mergeCell ref="L81:L82"/>
    <mergeCell ref="N81:N82"/>
    <mergeCell ref="P81:P82"/>
    <mergeCell ref="R81:R82"/>
    <mergeCell ref="B83:B84"/>
    <mergeCell ref="C83:C84"/>
    <mergeCell ref="D83:D84"/>
    <mergeCell ref="F83:F84"/>
    <mergeCell ref="H83:H84"/>
    <mergeCell ref="J83:J84"/>
    <mergeCell ref="L83:L84"/>
    <mergeCell ref="N83:N84"/>
    <mergeCell ref="P83:P84"/>
    <mergeCell ref="R83:R84"/>
    <mergeCell ref="B85:B86"/>
    <mergeCell ref="C85:C86"/>
    <mergeCell ref="D85:D86"/>
    <mergeCell ref="F85:F86"/>
    <mergeCell ref="H85:H86"/>
    <mergeCell ref="J85:J86"/>
    <mergeCell ref="L85:L86"/>
    <mergeCell ref="N85:N86"/>
    <mergeCell ref="P85:P86"/>
    <mergeCell ref="R85:R86"/>
    <mergeCell ref="B87:B88"/>
    <mergeCell ref="C87:C88"/>
    <mergeCell ref="D87:D88"/>
    <mergeCell ref="F87:F88"/>
    <mergeCell ref="H87:H88"/>
    <mergeCell ref="J87:J88"/>
    <mergeCell ref="L89:L90"/>
    <mergeCell ref="N89:N90"/>
    <mergeCell ref="P89:P90"/>
    <mergeCell ref="R89:R90"/>
    <mergeCell ref="L87:L88"/>
    <mergeCell ref="N87:N88"/>
    <mergeCell ref="P87:P88"/>
    <mergeCell ref="R87:R88"/>
    <mergeCell ref="B89:B90"/>
    <mergeCell ref="C89:C90"/>
    <mergeCell ref="D89:D90"/>
    <mergeCell ref="F89:F90"/>
    <mergeCell ref="H89:H90"/>
    <mergeCell ref="J89:J90"/>
  </mergeCells>
  <pageMargins left="0.51181102362204722" right="0.78740157480314965" top="0.31496062992125984" bottom="0.17" header="0.31496062992125984" footer="0.31496062992125984"/>
  <pageSetup paperSize="9" scale="65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AM224"/>
  <sheetViews>
    <sheetView zoomScale="85" workbookViewId="0">
      <selection activeCell="AN25" sqref="AN25"/>
    </sheetView>
  </sheetViews>
  <sheetFormatPr defaultRowHeight="12.75"/>
  <cols>
    <col min="1" max="1" width="1.140625" style="20" customWidth="1"/>
    <col min="2" max="2" width="6.5703125" style="20" customWidth="1"/>
    <col min="3" max="3" width="19.140625" style="19" customWidth="1"/>
    <col min="4" max="4" width="10.7109375" style="20" customWidth="1"/>
    <col min="5" max="5" width="4.7109375" style="20" customWidth="1"/>
    <col min="6" max="6" width="10.7109375" style="20" customWidth="1"/>
    <col min="7" max="7" width="4.7109375" style="20" customWidth="1"/>
    <col min="8" max="8" width="10.7109375" style="20" customWidth="1"/>
    <col min="9" max="9" width="4.7109375" style="20" customWidth="1"/>
    <col min="10" max="10" width="10.7109375" style="20" customWidth="1"/>
    <col min="11" max="11" width="4.7109375" style="20" customWidth="1"/>
    <col min="12" max="12" width="10.7109375" style="20" customWidth="1"/>
    <col min="13" max="13" width="4.7109375" style="20" customWidth="1"/>
    <col min="14" max="14" width="10.7109375" style="20" customWidth="1"/>
    <col min="15" max="15" width="4.7109375" style="20" customWidth="1"/>
    <col min="16" max="16" width="7.7109375" style="20" customWidth="1"/>
    <col min="17" max="17" width="4.7109375" style="20" customWidth="1"/>
    <col min="18" max="18" width="14.85546875" style="20" customWidth="1"/>
    <col min="19" max="19" width="9.5703125" style="20" hidden="1" customWidth="1"/>
    <col min="20" max="20" width="12.5703125" style="20" hidden="1" customWidth="1"/>
    <col min="21" max="32" width="8.7109375" style="20" hidden="1" customWidth="1"/>
    <col min="33" max="256" width="8.7109375" style="20"/>
    <col min="257" max="257" width="1.140625" style="20" customWidth="1"/>
    <col min="258" max="258" width="6.5703125" style="20" customWidth="1"/>
    <col min="259" max="259" width="19.140625" style="20" customWidth="1"/>
    <col min="260" max="260" width="10.7109375" style="20" customWidth="1"/>
    <col min="261" max="261" width="4.7109375" style="20" customWidth="1"/>
    <col min="262" max="262" width="10.7109375" style="20" customWidth="1"/>
    <col min="263" max="263" width="4.7109375" style="20" customWidth="1"/>
    <col min="264" max="264" width="10.7109375" style="20" customWidth="1"/>
    <col min="265" max="265" width="4.7109375" style="20" customWidth="1"/>
    <col min="266" max="266" width="10.7109375" style="20" customWidth="1"/>
    <col min="267" max="267" width="4.7109375" style="20" customWidth="1"/>
    <col min="268" max="268" width="10.7109375" style="20" customWidth="1"/>
    <col min="269" max="269" width="4.7109375" style="20" customWidth="1"/>
    <col min="270" max="270" width="10.7109375" style="20" customWidth="1"/>
    <col min="271" max="271" width="4.7109375" style="20" customWidth="1"/>
    <col min="272" max="272" width="7.7109375" style="20" customWidth="1"/>
    <col min="273" max="273" width="4.7109375" style="20" customWidth="1"/>
    <col min="274" max="274" width="14.85546875" style="20" customWidth="1"/>
    <col min="275" max="288" width="0" style="20" hidden="1" customWidth="1"/>
    <col min="289" max="512" width="8.7109375" style="20"/>
    <col min="513" max="513" width="1.140625" style="20" customWidth="1"/>
    <col min="514" max="514" width="6.5703125" style="20" customWidth="1"/>
    <col min="515" max="515" width="19.140625" style="20" customWidth="1"/>
    <col min="516" max="516" width="10.7109375" style="20" customWidth="1"/>
    <col min="517" max="517" width="4.7109375" style="20" customWidth="1"/>
    <col min="518" max="518" width="10.7109375" style="20" customWidth="1"/>
    <col min="519" max="519" width="4.7109375" style="20" customWidth="1"/>
    <col min="520" max="520" width="10.7109375" style="20" customWidth="1"/>
    <col min="521" max="521" width="4.7109375" style="20" customWidth="1"/>
    <col min="522" max="522" width="10.7109375" style="20" customWidth="1"/>
    <col min="523" max="523" width="4.7109375" style="20" customWidth="1"/>
    <col min="524" max="524" width="10.7109375" style="20" customWidth="1"/>
    <col min="525" max="525" width="4.7109375" style="20" customWidth="1"/>
    <col min="526" max="526" width="10.7109375" style="20" customWidth="1"/>
    <col min="527" max="527" width="4.7109375" style="20" customWidth="1"/>
    <col min="528" max="528" width="7.7109375" style="20" customWidth="1"/>
    <col min="529" max="529" width="4.7109375" style="20" customWidth="1"/>
    <col min="530" max="530" width="14.85546875" style="20" customWidth="1"/>
    <col min="531" max="544" width="0" style="20" hidden="1" customWidth="1"/>
    <col min="545" max="768" width="8.7109375" style="20"/>
    <col min="769" max="769" width="1.140625" style="20" customWidth="1"/>
    <col min="770" max="770" width="6.5703125" style="20" customWidth="1"/>
    <col min="771" max="771" width="19.140625" style="20" customWidth="1"/>
    <col min="772" max="772" width="10.7109375" style="20" customWidth="1"/>
    <col min="773" max="773" width="4.7109375" style="20" customWidth="1"/>
    <col min="774" max="774" width="10.7109375" style="20" customWidth="1"/>
    <col min="775" max="775" width="4.7109375" style="20" customWidth="1"/>
    <col min="776" max="776" width="10.7109375" style="20" customWidth="1"/>
    <col min="777" max="777" width="4.7109375" style="20" customWidth="1"/>
    <col min="778" max="778" width="10.7109375" style="20" customWidth="1"/>
    <col min="779" max="779" width="4.7109375" style="20" customWidth="1"/>
    <col min="780" max="780" width="10.7109375" style="20" customWidth="1"/>
    <col min="781" max="781" width="4.7109375" style="20" customWidth="1"/>
    <col min="782" max="782" width="10.7109375" style="20" customWidth="1"/>
    <col min="783" max="783" width="4.7109375" style="20" customWidth="1"/>
    <col min="784" max="784" width="7.7109375" style="20" customWidth="1"/>
    <col min="785" max="785" width="4.7109375" style="20" customWidth="1"/>
    <col min="786" max="786" width="14.85546875" style="20" customWidth="1"/>
    <col min="787" max="800" width="0" style="20" hidden="1" customWidth="1"/>
    <col min="801" max="1024" width="8.7109375" style="20"/>
    <col min="1025" max="1025" width="1.140625" style="20" customWidth="1"/>
    <col min="1026" max="1026" width="6.5703125" style="20" customWidth="1"/>
    <col min="1027" max="1027" width="19.140625" style="20" customWidth="1"/>
    <col min="1028" max="1028" width="10.7109375" style="20" customWidth="1"/>
    <col min="1029" max="1029" width="4.7109375" style="20" customWidth="1"/>
    <col min="1030" max="1030" width="10.7109375" style="20" customWidth="1"/>
    <col min="1031" max="1031" width="4.7109375" style="20" customWidth="1"/>
    <col min="1032" max="1032" width="10.7109375" style="20" customWidth="1"/>
    <col min="1033" max="1033" width="4.7109375" style="20" customWidth="1"/>
    <col min="1034" max="1034" width="10.7109375" style="20" customWidth="1"/>
    <col min="1035" max="1035" width="4.7109375" style="20" customWidth="1"/>
    <col min="1036" max="1036" width="10.7109375" style="20" customWidth="1"/>
    <col min="1037" max="1037" width="4.7109375" style="20" customWidth="1"/>
    <col min="1038" max="1038" width="10.7109375" style="20" customWidth="1"/>
    <col min="1039" max="1039" width="4.7109375" style="20" customWidth="1"/>
    <col min="1040" max="1040" width="7.7109375" style="20" customWidth="1"/>
    <col min="1041" max="1041" width="4.7109375" style="20" customWidth="1"/>
    <col min="1042" max="1042" width="14.85546875" style="20" customWidth="1"/>
    <col min="1043" max="1056" width="0" style="20" hidden="1" customWidth="1"/>
    <col min="1057" max="1280" width="8.7109375" style="20"/>
    <col min="1281" max="1281" width="1.140625" style="20" customWidth="1"/>
    <col min="1282" max="1282" width="6.5703125" style="20" customWidth="1"/>
    <col min="1283" max="1283" width="19.140625" style="20" customWidth="1"/>
    <col min="1284" max="1284" width="10.7109375" style="20" customWidth="1"/>
    <col min="1285" max="1285" width="4.7109375" style="20" customWidth="1"/>
    <col min="1286" max="1286" width="10.7109375" style="20" customWidth="1"/>
    <col min="1287" max="1287" width="4.7109375" style="20" customWidth="1"/>
    <col min="1288" max="1288" width="10.7109375" style="20" customWidth="1"/>
    <col min="1289" max="1289" width="4.7109375" style="20" customWidth="1"/>
    <col min="1290" max="1290" width="10.7109375" style="20" customWidth="1"/>
    <col min="1291" max="1291" width="4.7109375" style="20" customWidth="1"/>
    <col min="1292" max="1292" width="10.7109375" style="20" customWidth="1"/>
    <col min="1293" max="1293" width="4.7109375" style="20" customWidth="1"/>
    <col min="1294" max="1294" width="10.7109375" style="20" customWidth="1"/>
    <col min="1295" max="1295" width="4.7109375" style="20" customWidth="1"/>
    <col min="1296" max="1296" width="7.7109375" style="20" customWidth="1"/>
    <col min="1297" max="1297" width="4.7109375" style="20" customWidth="1"/>
    <col min="1298" max="1298" width="14.85546875" style="20" customWidth="1"/>
    <col min="1299" max="1312" width="0" style="20" hidden="1" customWidth="1"/>
    <col min="1313" max="1536" width="8.7109375" style="20"/>
    <col min="1537" max="1537" width="1.140625" style="20" customWidth="1"/>
    <col min="1538" max="1538" width="6.5703125" style="20" customWidth="1"/>
    <col min="1539" max="1539" width="19.140625" style="20" customWidth="1"/>
    <col min="1540" max="1540" width="10.7109375" style="20" customWidth="1"/>
    <col min="1541" max="1541" width="4.7109375" style="20" customWidth="1"/>
    <col min="1542" max="1542" width="10.7109375" style="20" customWidth="1"/>
    <col min="1543" max="1543" width="4.7109375" style="20" customWidth="1"/>
    <col min="1544" max="1544" width="10.7109375" style="20" customWidth="1"/>
    <col min="1545" max="1545" width="4.7109375" style="20" customWidth="1"/>
    <col min="1546" max="1546" width="10.7109375" style="20" customWidth="1"/>
    <col min="1547" max="1547" width="4.7109375" style="20" customWidth="1"/>
    <col min="1548" max="1548" width="10.7109375" style="20" customWidth="1"/>
    <col min="1549" max="1549" width="4.7109375" style="20" customWidth="1"/>
    <col min="1550" max="1550" width="10.7109375" style="20" customWidth="1"/>
    <col min="1551" max="1551" width="4.7109375" style="20" customWidth="1"/>
    <col min="1552" max="1552" width="7.7109375" style="20" customWidth="1"/>
    <col min="1553" max="1553" width="4.7109375" style="20" customWidth="1"/>
    <col min="1554" max="1554" width="14.85546875" style="20" customWidth="1"/>
    <col min="1555" max="1568" width="0" style="20" hidden="1" customWidth="1"/>
    <col min="1569" max="1792" width="8.7109375" style="20"/>
    <col min="1793" max="1793" width="1.140625" style="20" customWidth="1"/>
    <col min="1794" max="1794" width="6.5703125" style="20" customWidth="1"/>
    <col min="1795" max="1795" width="19.140625" style="20" customWidth="1"/>
    <col min="1796" max="1796" width="10.7109375" style="20" customWidth="1"/>
    <col min="1797" max="1797" width="4.7109375" style="20" customWidth="1"/>
    <col min="1798" max="1798" width="10.7109375" style="20" customWidth="1"/>
    <col min="1799" max="1799" width="4.7109375" style="20" customWidth="1"/>
    <col min="1800" max="1800" width="10.7109375" style="20" customWidth="1"/>
    <col min="1801" max="1801" width="4.7109375" style="20" customWidth="1"/>
    <col min="1802" max="1802" width="10.7109375" style="20" customWidth="1"/>
    <col min="1803" max="1803" width="4.7109375" style="20" customWidth="1"/>
    <col min="1804" max="1804" width="10.7109375" style="20" customWidth="1"/>
    <col min="1805" max="1805" width="4.7109375" style="20" customWidth="1"/>
    <col min="1806" max="1806" width="10.7109375" style="20" customWidth="1"/>
    <col min="1807" max="1807" width="4.7109375" style="20" customWidth="1"/>
    <col min="1808" max="1808" width="7.7109375" style="20" customWidth="1"/>
    <col min="1809" max="1809" width="4.7109375" style="20" customWidth="1"/>
    <col min="1810" max="1810" width="14.85546875" style="20" customWidth="1"/>
    <col min="1811" max="1824" width="0" style="20" hidden="1" customWidth="1"/>
    <col min="1825" max="2048" width="8.7109375" style="20"/>
    <col min="2049" max="2049" width="1.140625" style="20" customWidth="1"/>
    <col min="2050" max="2050" width="6.5703125" style="20" customWidth="1"/>
    <col min="2051" max="2051" width="19.140625" style="20" customWidth="1"/>
    <col min="2052" max="2052" width="10.7109375" style="20" customWidth="1"/>
    <col min="2053" max="2053" width="4.7109375" style="20" customWidth="1"/>
    <col min="2054" max="2054" width="10.7109375" style="20" customWidth="1"/>
    <col min="2055" max="2055" width="4.7109375" style="20" customWidth="1"/>
    <col min="2056" max="2056" width="10.7109375" style="20" customWidth="1"/>
    <col min="2057" max="2057" width="4.7109375" style="20" customWidth="1"/>
    <col min="2058" max="2058" width="10.7109375" style="20" customWidth="1"/>
    <col min="2059" max="2059" width="4.7109375" style="20" customWidth="1"/>
    <col min="2060" max="2060" width="10.7109375" style="20" customWidth="1"/>
    <col min="2061" max="2061" width="4.7109375" style="20" customWidth="1"/>
    <col min="2062" max="2062" width="10.7109375" style="20" customWidth="1"/>
    <col min="2063" max="2063" width="4.7109375" style="20" customWidth="1"/>
    <col min="2064" max="2064" width="7.7109375" style="20" customWidth="1"/>
    <col min="2065" max="2065" width="4.7109375" style="20" customWidth="1"/>
    <col min="2066" max="2066" width="14.85546875" style="20" customWidth="1"/>
    <col min="2067" max="2080" width="0" style="20" hidden="1" customWidth="1"/>
    <col min="2081" max="2304" width="8.7109375" style="20"/>
    <col min="2305" max="2305" width="1.140625" style="20" customWidth="1"/>
    <col min="2306" max="2306" width="6.5703125" style="20" customWidth="1"/>
    <col min="2307" max="2307" width="19.140625" style="20" customWidth="1"/>
    <col min="2308" max="2308" width="10.7109375" style="20" customWidth="1"/>
    <col min="2309" max="2309" width="4.7109375" style="20" customWidth="1"/>
    <col min="2310" max="2310" width="10.7109375" style="20" customWidth="1"/>
    <col min="2311" max="2311" width="4.7109375" style="20" customWidth="1"/>
    <col min="2312" max="2312" width="10.7109375" style="20" customWidth="1"/>
    <col min="2313" max="2313" width="4.7109375" style="20" customWidth="1"/>
    <col min="2314" max="2314" width="10.7109375" style="20" customWidth="1"/>
    <col min="2315" max="2315" width="4.7109375" style="20" customWidth="1"/>
    <col min="2316" max="2316" width="10.7109375" style="20" customWidth="1"/>
    <col min="2317" max="2317" width="4.7109375" style="20" customWidth="1"/>
    <col min="2318" max="2318" width="10.7109375" style="20" customWidth="1"/>
    <col min="2319" max="2319" width="4.7109375" style="20" customWidth="1"/>
    <col min="2320" max="2320" width="7.7109375" style="20" customWidth="1"/>
    <col min="2321" max="2321" width="4.7109375" style="20" customWidth="1"/>
    <col min="2322" max="2322" width="14.85546875" style="20" customWidth="1"/>
    <col min="2323" max="2336" width="0" style="20" hidden="1" customWidth="1"/>
    <col min="2337" max="2560" width="8.7109375" style="20"/>
    <col min="2561" max="2561" width="1.140625" style="20" customWidth="1"/>
    <col min="2562" max="2562" width="6.5703125" style="20" customWidth="1"/>
    <col min="2563" max="2563" width="19.140625" style="20" customWidth="1"/>
    <col min="2564" max="2564" width="10.7109375" style="20" customWidth="1"/>
    <col min="2565" max="2565" width="4.7109375" style="20" customWidth="1"/>
    <col min="2566" max="2566" width="10.7109375" style="20" customWidth="1"/>
    <col min="2567" max="2567" width="4.7109375" style="20" customWidth="1"/>
    <col min="2568" max="2568" width="10.7109375" style="20" customWidth="1"/>
    <col min="2569" max="2569" width="4.7109375" style="20" customWidth="1"/>
    <col min="2570" max="2570" width="10.7109375" style="20" customWidth="1"/>
    <col min="2571" max="2571" width="4.7109375" style="20" customWidth="1"/>
    <col min="2572" max="2572" width="10.7109375" style="20" customWidth="1"/>
    <col min="2573" max="2573" width="4.7109375" style="20" customWidth="1"/>
    <col min="2574" max="2574" width="10.7109375" style="20" customWidth="1"/>
    <col min="2575" max="2575" width="4.7109375" style="20" customWidth="1"/>
    <col min="2576" max="2576" width="7.7109375" style="20" customWidth="1"/>
    <col min="2577" max="2577" width="4.7109375" style="20" customWidth="1"/>
    <col min="2578" max="2578" width="14.85546875" style="20" customWidth="1"/>
    <col min="2579" max="2592" width="0" style="20" hidden="1" customWidth="1"/>
    <col min="2593" max="2816" width="8.7109375" style="20"/>
    <col min="2817" max="2817" width="1.140625" style="20" customWidth="1"/>
    <col min="2818" max="2818" width="6.5703125" style="20" customWidth="1"/>
    <col min="2819" max="2819" width="19.140625" style="20" customWidth="1"/>
    <col min="2820" max="2820" width="10.7109375" style="20" customWidth="1"/>
    <col min="2821" max="2821" width="4.7109375" style="20" customWidth="1"/>
    <col min="2822" max="2822" width="10.7109375" style="20" customWidth="1"/>
    <col min="2823" max="2823" width="4.7109375" style="20" customWidth="1"/>
    <col min="2824" max="2824" width="10.7109375" style="20" customWidth="1"/>
    <col min="2825" max="2825" width="4.7109375" style="20" customWidth="1"/>
    <col min="2826" max="2826" width="10.7109375" style="20" customWidth="1"/>
    <col min="2827" max="2827" width="4.7109375" style="20" customWidth="1"/>
    <col min="2828" max="2828" width="10.7109375" style="20" customWidth="1"/>
    <col min="2829" max="2829" width="4.7109375" style="20" customWidth="1"/>
    <col min="2830" max="2830" width="10.7109375" style="20" customWidth="1"/>
    <col min="2831" max="2831" width="4.7109375" style="20" customWidth="1"/>
    <col min="2832" max="2832" width="7.7109375" style="20" customWidth="1"/>
    <col min="2833" max="2833" width="4.7109375" style="20" customWidth="1"/>
    <col min="2834" max="2834" width="14.85546875" style="20" customWidth="1"/>
    <col min="2835" max="2848" width="0" style="20" hidden="1" customWidth="1"/>
    <col min="2849" max="3072" width="8.7109375" style="20"/>
    <col min="3073" max="3073" width="1.140625" style="20" customWidth="1"/>
    <col min="3074" max="3074" width="6.5703125" style="20" customWidth="1"/>
    <col min="3075" max="3075" width="19.140625" style="20" customWidth="1"/>
    <col min="3076" max="3076" width="10.7109375" style="20" customWidth="1"/>
    <col min="3077" max="3077" width="4.7109375" style="20" customWidth="1"/>
    <col min="3078" max="3078" width="10.7109375" style="20" customWidth="1"/>
    <col min="3079" max="3079" width="4.7109375" style="20" customWidth="1"/>
    <col min="3080" max="3080" width="10.7109375" style="20" customWidth="1"/>
    <col min="3081" max="3081" width="4.7109375" style="20" customWidth="1"/>
    <col min="3082" max="3082" width="10.7109375" style="20" customWidth="1"/>
    <col min="3083" max="3083" width="4.7109375" style="20" customWidth="1"/>
    <col min="3084" max="3084" width="10.7109375" style="20" customWidth="1"/>
    <col min="3085" max="3085" width="4.7109375" style="20" customWidth="1"/>
    <col min="3086" max="3086" width="10.7109375" style="20" customWidth="1"/>
    <col min="3087" max="3087" width="4.7109375" style="20" customWidth="1"/>
    <col min="3088" max="3088" width="7.7109375" style="20" customWidth="1"/>
    <col min="3089" max="3089" width="4.7109375" style="20" customWidth="1"/>
    <col min="3090" max="3090" width="14.85546875" style="20" customWidth="1"/>
    <col min="3091" max="3104" width="0" style="20" hidden="1" customWidth="1"/>
    <col min="3105" max="3328" width="8.7109375" style="20"/>
    <col min="3329" max="3329" width="1.140625" style="20" customWidth="1"/>
    <col min="3330" max="3330" width="6.5703125" style="20" customWidth="1"/>
    <col min="3331" max="3331" width="19.140625" style="20" customWidth="1"/>
    <col min="3332" max="3332" width="10.7109375" style="20" customWidth="1"/>
    <col min="3333" max="3333" width="4.7109375" style="20" customWidth="1"/>
    <col min="3334" max="3334" width="10.7109375" style="20" customWidth="1"/>
    <col min="3335" max="3335" width="4.7109375" style="20" customWidth="1"/>
    <col min="3336" max="3336" width="10.7109375" style="20" customWidth="1"/>
    <col min="3337" max="3337" width="4.7109375" style="20" customWidth="1"/>
    <col min="3338" max="3338" width="10.7109375" style="20" customWidth="1"/>
    <col min="3339" max="3339" width="4.7109375" style="20" customWidth="1"/>
    <col min="3340" max="3340" width="10.7109375" style="20" customWidth="1"/>
    <col min="3341" max="3341" width="4.7109375" style="20" customWidth="1"/>
    <col min="3342" max="3342" width="10.7109375" style="20" customWidth="1"/>
    <col min="3343" max="3343" width="4.7109375" style="20" customWidth="1"/>
    <col min="3344" max="3344" width="7.7109375" style="20" customWidth="1"/>
    <col min="3345" max="3345" width="4.7109375" style="20" customWidth="1"/>
    <col min="3346" max="3346" width="14.85546875" style="20" customWidth="1"/>
    <col min="3347" max="3360" width="0" style="20" hidden="1" customWidth="1"/>
    <col min="3361" max="3584" width="8.7109375" style="20"/>
    <col min="3585" max="3585" width="1.140625" style="20" customWidth="1"/>
    <col min="3586" max="3586" width="6.5703125" style="20" customWidth="1"/>
    <col min="3587" max="3587" width="19.140625" style="20" customWidth="1"/>
    <col min="3588" max="3588" width="10.7109375" style="20" customWidth="1"/>
    <col min="3589" max="3589" width="4.7109375" style="20" customWidth="1"/>
    <col min="3590" max="3590" width="10.7109375" style="20" customWidth="1"/>
    <col min="3591" max="3591" width="4.7109375" style="20" customWidth="1"/>
    <col min="3592" max="3592" width="10.7109375" style="20" customWidth="1"/>
    <col min="3593" max="3593" width="4.7109375" style="20" customWidth="1"/>
    <col min="3594" max="3594" width="10.7109375" style="20" customWidth="1"/>
    <col min="3595" max="3595" width="4.7109375" style="20" customWidth="1"/>
    <col min="3596" max="3596" width="10.7109375" style="20" customWidth="1"/>
    <col min="3597" max="3597" width="4.7109375" style="20" customWidth="1"/>
    <col min="3598" max="3598" width="10.7109375" style="20" customWidth="1"/>
    <col min="3599" max="3599" width="4.7109375" style="20" customWidth="1"/>
    <col min="3600" max="3600" width="7.7109375" style="20" customWidth="1"/>
    <col min="3601" max="3601" width="4.7109375" style="20" customWidth="1"/>
    <col min="3602" max="3602" width="14.85546875" style="20" customWidth="1"/>
    <col min="3603" max="3616" width="0" style="20" hidden="1" customWidth="1"/>
    <col min="3617" max="3840" width="8.7109375" style="20"/>
    <col min="3841" max="3841" width="1.140625" style="20" customWidth="1"/>
    <col min="3842" max="3842" width="6.5703125" style="20" customWidth="1"/>
    <col min="3843" max="3843" width="19.140625" style="20" customWidth="1"/>
    <col min="3844" max="3844" width="10.7109375" style="20" customWidth="1"/>
    <col min="3845" max="3845" width="4.7109375" style="20" customWidth="1"/>
    <col min="3846" max="3846" width="10.7109375" style="20" customWidth="1"/>
    <col min="3847" max="3847" width="4.7109375" style="20" customWidth="1"/>
    <col min="3848" max="3848" width="10.7109375" style="20" customWidth="1"/>
    <col min="3849" max="3849" width="4.7109375" style="20" customWidth="1"/>
    <col min="3850" max="3850" width="10.7109375" style="20" customWidth="1"/>
    <col min="3851" max="3851" width="4.7109375" style="20" customWidth="1"/>
    <col min="3852" max="3852" width="10.7109375" style="20" customWidth="1"/>
    <col min="3853" max="3853" width="4.7109375" style="20" customWidth="1"/>
    <col min="3854" max="3854" width="10.7109375" style="20" customWidth="1"/>
    <col min="3855" max="3855" width="4.7109375" style="20" customWidth="1"/>
    <col min="3856" max="3856" width="7.7109375" style="20" customWidth="1"/>
    <col min="3857" max="3857" width="4.7109375" style="20" customWidth="1"/>
    <col min="3858" max="3858" width="14.85546875" style="20" customWidth="1"/>
    <col min="3859" max="3872" width="0" style="20" hidden="1" customWidth="1"/>
    <col min="3873" max="4096" width="8.7109375" style="20"/>
    <col min="4097" max="4097" width="1.140625" style="20" customWidth="1"/>
    <col min="4098" max="4098" width="6.5703125" style="20" customWidth="1"/>
    <col min="4099" max="4099" width="19.140625" style="20" customWidth="1"/>
    <col min="4100" max="4100" width="10.7109375" style="20" customWidth="1"/>
    <col min="4101" max="4101" width="4.7109375" style="20" customWidth="1"/>
    <col min="4102" max="4102" width="10.7109375" style="20" customWidth="1"/>
    <col min="4103" max="4103" width="4.7109375" style="20" customWidth="1"/>
    <col min="4104" max="4104" width="10.7109375" style="20" customWidth="1"/>
    <col min="4105" max="4105" width="4.7109375" style="20" customWidth="1"/>
    <col min="4106" max="4106" width="10.7109375" style="20" customWidth="1"/>
    <col min="4107" max="4107" width="4.7109375" style="20" customWidth="1"/>
    <col min="4108" max="4108" width="10.7109375" style="20" customWidth="1"/>
    <col min="4109" max="4109" width="4.7109375" style="20" customWidth="1"/>
    <col min="4110" max="4110" width="10.7109375" style="20" customWidth="1"/>
    <col min="4111" max="4111" width="4.7109375" style="20" customWidth="1"/>
    <col min="4112" max="4112" width="7.7109375" style="20" customWidth="1"/>
    <col min="4113" max="4113" width="4.7109375" style="20" customWidth="1"/>
    <col min="4114" max="4114" width="14.85546875" style="20" customWidth="1"/>
    <col min="4115" max="4128" width="0" style="20" hidden="1" customWidth="1"/>
    <col min="4129" max="4352" width="8.7109375" style="20"/>
    <col min="4353" max="4353" width="1.140625" style="20" customWidth="1"/>
    <col min="4354" max="4354" width="6.5703125" style="20" customWidth="1"/>
    <col min="4355" max="4355" width="19.140625" style="20" customWidth="1"/>
    <col min="4356" max="4356" width="10.7109375" style="20" customWidth="1"/>
    <col min="4357" max="4357" width="4.7109375" style="20" customWidth="1"/>
    <col min="4358" max="4358" width="10.7109375" style="20" customWidth="1"/>
    <col min="4359" max="4359" width="4.7109375" style="20" customWidth="1"/>
    <col min="4360" max="4360" width="10.7109375" style="20" customWidth="1"/>
    <col min="4361" max="4361" width="4.7109375" style="20" customWidth="1"/>
    <col min="4362" max="4362" width="10.7109375" style="20" customWidth="1"/>
    <col min="4363" max="4363" width="4.7109375" style="20" customWidth="1"/>
    <col min="4364" max="4364" width="10.7109375" style="20" customWidth="1"/>
    <col min="4365" max="4365" width="4.7109375" style="20" customWidth="1"/>
    <col min="4366" max="4366" width="10.7109375" style="20" customWidth="1"/>
    <col min="4367" max="4367" width="4.7109375" style="20" customWidth="1"/>
    <col min="4368" max="4368" width="7.7109375" style="20" customWidth="1"/>
    <col min="4369" max="4369" width="4.7109375" style="20" customWidth="1"/>
    <col min="4370" max="4370" width="14.85546875" style="20" customWidth="1"/>
    <col min="4371" max="4384" width="0" style="20" hidden="1" customWidth="1"/>
    <col min="4385" max="4608" width="8.7109375" style="20"/>
    <col min="4609" max="4609" width="1.140625" style="20" customWidth="1"/>
    <col min="4610" max="4610" width="6.5703125" style="20" customWidth="1"/>
    <col min="4611" max="4611" width="19.140625" style="20" customWidth="1"/>
    <col min="4612" max="4612" width="10.7109375" style="20" customWidth="1"/>
    <col min="4613" max="4613" width="4.7109375" style="20" customWidth="1"/>
    <col min="4614" max="4614" width="10.7109375" style="20" customWidth="1"/>
    <col min="4615" max="4615" width="4.7109375" style="20" customWidth="1"/>
    <col min="4616" max="4616" width="10.7109375" style="20" customWidth="1"/>
    <col min="4617" max="4617" width="4.7109375" style="20" customWidth="1"/>
    <col min="4618" max="4618" width="10.7109375" style="20" customWidth="1"/>
    <col min="4619" max="4619" width="4.7109375" style="20" customWidth="1"/>
    <col min="4620" max="4620" width="10.7109375" style="20" customWidth="1"/>
    <col min="4621" max="4621" width="4.7109375" style="20" customWidth="1"/>
    <col min="4622" max="4622" width="10.7109375" style="20" customWidth="1"/>
    <col min="4623" max="4623" width="4.7109375" style="20" customWidth="1"/>
    <col min="4624" max="4624" width="7.7109375" style="20" customWidth="1"/>
    <col min="4625" max="4625" width="4.7109375" style="20" customWidth="1"/>
    <col min="4626" max="4626" width="14.85546875" style="20" customWidth="1"/>
    <col min="4627" max="4640" width="0" style="20" hidden="1" customWidth="1"/>
    <col min="4641" max="4864" width="8.7109375" style="20"/>
    <col min="4865" max="4865" width="1.140625" style="20" customWidth="1"/>
    <col min="4866" max="4866" width="6.5703125" style="20" customWidth="1"/>
    <col min="4867" max="4867" width="19.140625" style="20" customWidth="1"/>
    <col min="4868" max="4868" width="10.7109375" style="20" customWidth="1"/>
    <col min="4869" max="4869" width="4.7109375" style="20" customWidth="1"/>
    <col min="4870" max="4870" width="10.7109375" style="20" customWidth="1"/>
    <col min="4871" max="4871" width="4.7109375" style="20" customWidth="1"/>
    <col min="4872" max="4872" width="10.7109375" style="20" customWidth="1"/>
    <col min="4873" max="4873" width="4.7109375" style="20" customWidth="1"/>
    <col min="4874" max="4874" width="10.7109375" style="20" customWidth="1"/>
    <col min="4875" max="4875" width="4.7109375" style="20" customWidth="1"/>
    <col min="4876" max="4876" width="10.7109375" style="20" customWidth="1"/>
    <col min="4877" max="4877" width="4.7109375" style="20" customWidth="1"/>
    <col min="4878" max="4878" width="10.7109375" style="20" customWidth="1"/>
    <col min="4879" max="4879" width="4.7109375" style="20" customWidth="1"/>
    <col min="4880" max="4880" width="7.7109375" style="20" customWidth="1"/>
    <col min="4881" max="4881" width="4.7109375" style="20" customWidth="1"/>
    <col min="4882" max="4882" width="14.85546875" style="20" customWidth="1"/>
    <col min="4883" max="4896" width="0" style="20" hidden="1" customWidth="1"/>
    <col min="4897" max="5120" width="8.7109375" style="20"/>
    <col min="5121" max="5121" width="1.140625" style="20" customWidth="1"/>
    <col min="5122" max="5122" width="6.5703125" style="20" customWidth="1"/>
    <col min="5123" max="5123" width="19.140625" style="20" customWidth="1"/>
    <col min="5124" max="5124" width="10.7109375" style="20" customWidth="1"/>
    <col min="5125" max="5125" width="4.7109375" style="20" customWidth="1"/>
    <col min="5126" max="5126" width="10.7109375" style="20" customWidth="1"/>
    <col min="5127" max="5127" width="4.7109375" style="20" customWidth="1"/>
    <col min="5128" max="5128" width="10.7109375" style="20" customWidth="1"/>
    <col min="5129" max="5129" width="4.7109375" style="20" customWidth="1"/>
    <col min="5130" max="5130" width="10.7109375" style="20" customWidth="1"/>
    <col min="5131" max="5131" width="4.7109375" style="20" customWidth="1"/>
    <col min="5132" max="5132" width="10.7109375" style="20" customWidth="1"/>
    <col min="5133" max="5133" width="4.7109375" style="20" customWidth="1"/>
    <col min="5134" max="5134" width="10.7109375" style="20" customWidth="1"/>
    <col min="5135" max="5135" width="4.7109375" style="20" customWidth="1"/>
    <col min="5136" max="5136" width="7.7109375" style="20" customWidth="1"/>
    <col min="5137" max="5137" width="4.7109375" style="20" customWidth="1"/>
    <col min="5138" max="5138" width="14.85546875" style="20" customWidth="1"/>
    <col min="5139" max="5152" width="0" style="20" hidden="1" customWidth="1"/>
    <col min="5153" max="5376" width="8.7109375" style="20"/>
    <col min="5377" max="5377" width="1.140625" style="20" customWidth="1"/>
    <col min="5378" max="5378" width="6.5703125" style="20" customWidth="1"/>
    <col min="5379" max="5379" width="19.140625" style="20" customWidth="1"/>
    <col min="5380" max="5380" width="10.7109375" style="20" customWidth="1"/>
    <col min="5381" max="5381" width="4.7109375" style="20" customWidth="1"/>
    <col min="5382" max="5382" width="10.7109375" style="20" customWidth="1"/>
    <col min="5383" max="5383" width="4.7109375" style="20" customWidth="1"/>
    <col min="5384" max="5384" width="10.7109375" style="20" customWidth="1"/>
    <col min="5385" max="5385" width="4.7109375" style="20" customWidth="1"/>
    <col min="5386" max="5386" width="10.7109375" style="20" customWidth="1"/>
    <col min="5387" max="5387" width="4.7109375" style="20" customWidth="1"/>
    <col min="5388" max="5388" width="10.7109375" style="20" customWidth="1"/>
    <col min="5389" max="5389" width="4.7109375" style="20" customWidth="1"/>
    <col min="5390" max="5390" width="10.7109375" style="20" customWidth="1"/>
    <col min="5391" max="5391" width="4.7109375" style="20" customWidth="1"/>
    <col min="5392" max="5392" width="7.7109375" style="20" customWidth="1"/>
    <col min="5393" max="5393" width="4.7109375" style="20" customWidth="1"/>
    <col min="5394" max="5394" width="14.85546875" style="20" customWidth="1"/>
    <col min="5395" max="5408" width="0" style="20" hidden="1" customWidth="1"/>
    <col min="5409" max="5632" width="8.7109375" style="20"/>
    <col min="5633" max="5633" width="1.140625" style="20" customWidth="1"/>
    <col min="5634" max="5634" width="6.5703125" style="20" customWidth="1"/>
    <col min="5635" max="5635" width="19.140625" style="20" customWidth="1"/>
    <col min="5636" max="5636" width="10.7109375" style="20" customWidth="1"/>
    <col min="5637" max="5637" width="4.7109375" style="20" customWidth="1"/>
    <col min="5638" max="5638" width="10.7109375" style="20" customWidth="1"/>
    <col min="5639" max="5639" width="4.7109375" style="20" customWidth="1"/>
    <col min="5640" max="5640" width="10.7109375" style="20" customWidth="1"/>
    <col min="5641" max="5641" width="4.7109375" style="20" customWidth="1"/>
    <col min="5642" max="5642" width="10.7109375" style="20" customWidth="1"/>
    <col min="5643" max="5643" width="4.7109375" style="20" customWidth="1"/>
    <col min="5644" max="5644" width="10.7109375" style="20" customWidth="1"/>
    <col min="5645" max="5645" width="4.7109375" style="20" customWidth="1"/>
    <col min="5646" max="5646" width="10.7109375" style="20" customWidth="1"/>
    <col min="5647" max="5647" width="4.7109375" style="20" customWidth="1"/>
    <col min="5648" max="5648" width="7.7109375" style="20" customWidth="1"/>
    <col min="5649" max="5649" width="4.7109375" style="20" customWidth="1"/>
    <col min="5650" max="5650" width="14.85546875" style="20" customWidth="1"/>
    <col min="5651" max="5664" width="0" style="20" hidden="1" customWidth="1"/>
    <col min="5665" max="5888" width="8.7109375" style="20"/>
    <col min="5889" max="5889" width="1.140625" style="20" customWidth="1"/>
    <col min="5890" max="5890" width="6.5703125" style="20" customWidth="1"/>
    <col min="5891" max="5891" width="19.140625" style="20" customWidth="1"/>
    <col min="5892" max="5892" width="10.7109375" style="20" customWidth="1"/>
    <col min="5893" max="5893" width="4.7109375" style="20" customWidth="1"/>
    <col min="5894" max="5894" width="10.7109375" style="20" customWidth="1"/>
    <col min="5895" max="5895" width="4.7109375" style="20" customWidth="1"/>
    <col min="5896" max="5896" width="10.7109375" style="20" customWidth="1"/>
    <col min="5897" max="5897" width="4.7109375" style="20" customWidth="1"/>
    <col min="5898" max="5898" width="10.7109375" style="20" customWidth="1"/>
    <col min="5899" max="5899" width="4.7109375" style="20" customWidth="1"/>
    <col min="5900" max="5900" width="10.7109375" style="20" customWidth="1"/>
    <col min="5901" max="5901" width="4.7109375" style="20" customWidth="1"/>
    <col min="5902" max="5902" width="10.7109375" style="20" customWidth="1"/>
    <col min="5903" max="5903" width="4.7109375" style="20" customWidth="1"/>
    <col min="5904" max="5904" width="7.7109375" style="20" customWidth="1"/>
    <col min="5905" max="5905" width="4.7109375" style="20" customWidth="1"/>
    <col min="5906" max="5906" width="14.85546875" style="20" customWidth="1"/>
    <col min="5907" max="5920" width="0" style="20" hidden="1" customWidth="1"/>
    <col min="5921" max="6144" width="8.7109375" style="20"/>
    <col min="6145" max="6145" width="1.140625" style="20" customWidth="1"/>
    <col min="6146" max="6146" width="6.5703125" style="20" customWidth="1"/>
    <col min="6147" max="6147" width="19.140625" style="20" customWidth="1"/>
    <col min="6148" max="6148" width="10.7109375" style="20" customWidth="1"/>
    <col min="6149" max="6149" width="4.7109375" style="20" customWidth="1"/>
    <col min="6150" max="6150" width="10.7109375" style="20" customWidth="1"/>
    <col min="6151" max="6151" width="4.7109375" style="20" customWidth="1"/>
    <col min="6152" max="6152" width="10.7109375" style="20" customWidth="1"/>
    <col min="6153" max="6153" width="4.7109375" style="20" customWidth="1"/>
    <col min="6154" max="6154" width="10.7109375" style="20" customWidth="1"/>
    <col min="6155" max="6155" width="4.7109375" style="20" customWidth="1"/>
    <col min="6156" max="6156" width="10.7109375" style="20" customWidth="1"/>
    <col min="6157" max="6157" width="4.7109375" style="20" customWidth="1"/>
    <col min="6158" max="6158" width="10.7109375" style="20" customWidth="1"/>
    <col min="6159" max="6159" width="4.7109375" style="20" customWidth="1"/>
    <col min="6160" max="6160" width="7.7109375" style="20" customWidth="1"/>
    <col min="6161" max="6161" width="4.7109375" style="20" customWidth="1"/>
    <col min="6162" max="6162" width="14.85546875" style="20" customWidth="1"/>
    <col min="6163" max="6176" width="0" style="20" hidden="1" customWidth="1"/>
    <col min="6177" max="6400" width="8.7109375" style="20"/>
    <col min="6401" max="6401" width="1.140625" style="20" customWidth="1"/>
    <col min="6402" max="6402" width="6.5703125" style="20" customWidth="1"/>
    <col min="6403" max="6403" width="19.140625" style="20" customWidth="1"/>
    <col min="6404" max="6404" width="10.7109375" style="20" customWidth="1"/>
    <col min="6405" max="6405" width="4.7109375" style="20" customWidth="1"/>
    <col min="6406" max="6406" width="10.7109375" style="20" customWidth="1"/>
    <col min="6407" max="6407" width="4.7109375" style="20" customWidth="1"/>
    <col min="6408" max="6408" width="10.7109375" style="20" customWidth="1"/>
    <col min="6409" max="6409" width="4.7109375" style="20" customWidth="1"/>
    <col min="6410" max="6410" width="10.7109375" style="20" customWidth="1"/>
    <col min="6411" max="6411" width="4.7109375" style="20" customWidth="1"/>
    <col min="6412" max="6412" width="10.7109375" style="20" customWidth="1"/>
    <col min="6413" max="6413" width="4.7109375" style="20" customWidth="1"/>
    <col min="6414" max="6414" width="10.7109375" style="20" customWidth="1"/>
    <col min="6415" max="6415" width="4.7109375" style="20" customWidth="1"/>
    <col min="6416" max="6416" width="7.7109375" style="20" customWidth="1"/>
    <col min="6417" max="6417" width="4.7109375" style="20" customWidth="1"/>
    <col min="6418" max="6418" width="14.85546875" style="20" customWidth="1"/>
    <col min="6419" max="6432" width="0" style="20" hidden="1" customWidth="1"/>
    <col min="6433" max="6656" width="8.7109375" style="20"/>
    <col min="6657" max="6657" width="1.140625" style="20" customWidth="1"/>
    <col min="6658" max="6658" width="6.5703125" style="20" customWidth="1"/>
    <col min="6659" max="6659" width="19.140625" style="20" customWidth="1"/>
    <col min="6660" max="6660" width="10.7109375" style="20" customWidth="1"/>
    <col min="6661" max="6661" width="4.7109375" style="20" customWidth="1"/>
    <col min="6662" max="6662" width="10.7109375" style="20" customWidth="1"/>
    <col min="6663" max="6663" width="4.7109375" style="20" customWidth="1"/>
    <col min="6664" max="6664" width="10.7109375" style="20" customWidth="1"/>
    <col min="6665" max="6665" width="4.7109375" style="20" customWidth="1"/>
    <col min="6666" max="6666" width="10.7109375" style="20" customWidth="1"/>
    <col min="6667" max="6667" width="4.7109375" style="20" customWidth="1"/>
    <col min="6668" max="6668" width="10.7109375" style="20" customWidth="1"/>
    <col min="6669" max="6669" width="4.7109375" style="20" customWidth="1"/>
    <col min="6670" max="6670" width="10.7109375" style="20" customWidth="1"/>
    <col min="6671" max="6671" width="4.7109375" style="20" customWidth="1"/>
    <col min="6672" max="6672" width="7.7109375" style="20" customWidth="1"/>
    <col min="6673" max="6673" width="4.7109375" style="20" customWidth="1"/>
    <col min="6674" max="6674" width="14.85546875" style="20" customWidth="1"/>
    <col min="6675" max="6688" width="0" style="20" hidden="1" customWidth="1"/>
    <col min="6689" max="6912" width="8.7109375" style="20"/>
    <col min="6913" max="6913" width="1.140625" style="20" customWidth="1"/>
    <col min="6914" max="6914" width="6.5703125" style="20" customWidth="1"/>
    <col min="6915" max="6915" width="19.140625" style="20" customWidth="1"/>
    <col min="6916" max="6916" width="10.7109375" style="20" customWidth="1"/>
    <col min="6917" max="6917" width="4.7109375" style="20" customWidth="1"/>
    <col min="6918" max="6918" width="10.7109375" style="20" customWidth="1"/>
    <col min="6919" max="6919" width="4.7109375" style="20" customWidth="1"/>
    <col min="6920" max="6920" width="10.7109375" style="20" customWidth="1"/>
    <col min="6921" max="6921" width="4.7109375" style="20" customWidth="1"/>
    <col min="6922" max="6922" width="10.7109375" style="20" customWidth="1"/>
    <col min="6923" max="6923" width="4.7109375" style="20" customWidth="1"/>
    <col min="6924" max="6924" width="10.7109375" style="20" customWidth="1"/>
    <col min="6925" max="6925" width="4.7109375" style="20" customWidth="1"/>
    <col min="6926" max="6926" width="10.7109375" style="20" customWidth="1"/>
    <col min="6927" max="6927" width="4.7109375" style="20" customWidth="1"/>
    <col min="6928" max="6928" width="7.7109375" style="20" customWidth="1"/>
    <col min="6929" max="6929" width="4.7109375" style="20" customWidth="1"/>
    <col min="6930" max="6930" width="14.85546875" style="20" customWidth="1"/>
    <col min="6931" max="6944" width="0" style="20" hidden="1" customWidth="1"/>
    <col min="6945" max="7168" width="8.7109375" style="20"/>
    <col min="7169" max="7169" width="1.140625" style="20" customWidth="1"/>
    <col min="7170" max="7170" width="6.5703125" style="20" customWidth="1"/>
    <col min="7171" max="7171" width="19.140625" style="20" customWidth="1"/>
    <col min="7172" max="7172" width="10.7109375" style="20" customWidth="1"/>
    <col min="7173" max="7173" width="4.7109375" style="20" customWidth="1"/>
    <col min="7174" max="7174" width="10.7109375" style="20" customWidth="1"/>
    <col min="7175" max="7175" width="4.7109375" style="20" customWidth="1"/>
    <col min="7176" max="7176" width="10.7109375" style="20" customWidth="1"/>
    <col min="7177" max="7177" width="4.7109375" style="20" customWidth="1"/>
    <col min="7178" max="7178" width="10.7109375" style="20" customWidth="1"/>
    <col min="7179" max="7179" width="4.7109375" style="20" customWidth="1"/>
    <col min="7180" max="7180" width="10.7109375" style="20" customWidth="1"/>
    <col min="7181" max="7181" width="4.7109375" style="20" customWidth="1"/>
    <col min="7182" max="7182" width="10.7109375" style="20" customWidth="1"/>
    <col min="7183" max="7183" width="4.7109375" style="20" customWidth="1"/>
    <col min="7184" max="7184" width="7.7109375" style="20" customWidth="1"/>
    <col min="7185" max="7185" width="4.7109375" style="20" customWidth="1"/>
    <col min="7186" max="7186" width="14.85546875" style="20" customWidth="1"/>
    <col min="7187" max="7200" width="0" style="20" hidden="1" customWidth="1"/>
    <col min="7201" max="7424" width="8.7109375" style="20"/>
    <col min="7425" max="7425" width="1.140625" style="20" customWidth="1"/>
    <col min="7426" max="7426" width="6.5703125" style="20" customWidth="1"/>
    <col min="7427" max="7427" width="19.140625" style="20" customWidth="1"/>
    <col min="7428" max="7428" width="10.7109375" style="20" customWidth="1"/>
    <col min="7429" max="7429" width="4.7109375" style="20" customWidth="1"/>
    <col min="7430" max="7430" width="10.7109375" style="20" customWidth="1"/>
    <col min="7431" max="7431" width="4.7109375" style="20" customWidth="1"/>
    <col min="7432" max="7432" width="10.7109375" style="20" customWidth="1"/>
    <col min="7433" max="7433" width="4.7109375" style="20" customWidth="1"/>
    <col min="7434" max="7434" width="10.7109375" style="20" customWidth="1"/>
    <col min="7435" max="7435" width="4.7109375" style="20" customWidth="1"/>
    <col min="7436" max="7436" width="10.7109375" style="20" customWidth="1"/>
    <col min="7437" max="7437" width="4.7109375" style="20" customWidth="1"/>
    <col min="7438" max="7438" width="10.7109375" style="20" customWidth="1"/>
    <col min="7439" max="7439" width="4.7109375" style="20" customWidth="1"/>
    <col min="7440" max="7440" width="7.7109375" style="20" customWidth="1"/>
    <col min="7441" max="7441" width="4.7109375" style="20" customWidth="1"/>
    <col min="7442" max="7442" width="14.85546875" style="20" customWidth="1"/>
    <col min="7443" max="7456" width="0" style="20" hidden="1" customWidth="1"/>
    <col min="7457" max="7680" width="8.7109375" style="20"/>
    <col min="7681" max="7681" width="1.140625" style="20" customWidth="1"/>
    <col min="7682" max="7682" width="6.5703125" style="20" customWidth="1"/>
    <col min="7683" max="7683" width="19.140625" style="20" customWidth="1"/>
    <col min="7684" max="7684" width="10.7109375" style="20" customWidth="1"/>
    <col min="7685" max="7685" width="4.7109375" style="20" customWidth="1"/>
    <col min="7686" max="7686" width="10.7109375" style="20" customWidth="1"/>
    <col min="7687" max="7687" width="4.7109375" style="20" customWidth="1"/>
    <col min="7688" max="7688" width="10.7109375" style="20" customWidth="1"/>
    <col min="7689" max="7689" width="4.7109375" style="20" customWidth="1"/>
    <col min="7690" max="7690" width="10.7109375" style="20" customWidth="1"/>
    <col min="7691" max="7691" width="4.7109375" style="20" customWidth="1"/>
    <col min="7692" max="7692" width="10.7109375" style="20" customWidth="1"/>
    <col min="7693" max="7693" width="4.7109375" style="20" customWidth="1"/>
    <col min="7694" max="7694" width="10.7109375" style="20" customWidth="1"/>
    <col min="7695" max="7695" width="4.7109375" style="20" customWidth="1"/>
    <col min="7696" max="7696" width="7.7109375" style="20" customWidth="1"/>
    <col min="7697" max="7697" width="4.7109375" style="20" customWidth="1"/>
    <col min="7698" max="7698" width="14.85546875" style="20" customWidth="1"/>
    <col min="7699" max="7712" width="0" style="20" hidden="1" customWidth="1"/>
    <col min="7713" max="7936" width="8.7109375" style="20"/>
    <col min="7937" max="7937" width="1.140625" style="20" customWidth="1"/>
    <col min="7938" max="7938" width="6.5703125" style="20" customWidth="1"/>
    <col min="7939" max="7939" width="19.140625" style="20" customWidth="1"/>
    <col min="7940" max="7940" width="10.7109375" style="20" customWidth="1"/>
    <col min="7941" max="7941" width="4.7109375" style="20" customWidth="1"/>
    <col min="7942" max="7942" width="10.7109375" style="20" customWidth="1"/>
    <col min="7943" max="7943" width="4.7109375" style="20" customWidth="1"/>
    <col min="7944" max="7944" width="10.7109375" style="20" customWidth="1"/>
    <col min="7945" max="7945" width="4.7109375" style="20" customWidth="1"/>
    <col min="7946" max="7946" width="10.7109375" style="20" customWidth="1"/>
    <col min="7947" max="7947" width="4.7109375" style="20" customWidth="1"/>
    <col min="7948" max="7948" width="10.7109375" style="20" customWidth="1"/>
    <col min="7949" max="7949" width="4.7109375" style="20" customWidth="1"/>
    <col min="7950" max="7950" width="10.7109375" style="20" customWidth="1"/>
    <col min="7951" max="7951" width="4.7109375" style="20" customWidth="1"/>
    <col min="7952" max="7952" width="7.7109375" style="20" customWidth="1"/>
    <col min="7953" max="7953" width="4.7109375" style="20" customWidth="1"/>
    <col min="7954" max="7954" width="14.85546875" style="20" customWidth="1"/>
    <col min="7955" max="7968" width="0" style="20" hidden="1" customWidth="1"/>
    <col min="7969" max="8192" width="8.7109375" style="20"/>
    <col min="8193" max="8193" width="1.140625" style="20" customWidth="1"/>
    <col min="8194" max="8194" width="6.5703125" style="20" customWidth="1"/>
    <col min="8195" max="8195" width="19.140625" style="20" customWidth="1"/>
    <col min="8196" max="8196" width="10.7109375" style="20" customWidth="1"/>
    <col min="8197" max="8197" width="4.7109375" style="20" customWidth="1"/>
    <col min="8198" max="8198" width="10.7109375" style="20" customWidth="1"/>
    <col min="8199" max="8199" width="4.7109375" style="20" customWidth="1"/>
    <col min="8200" max="8200" width="10.7109375" style="20" customWidth="1"/>
    <col min="8201" max="8201" width="4.7109375" style="20" customWidth="1"/>
    <col min="8202" max="8202" width="10.7109375" style="20" customWidth="1"/>
    <col min="8203" max="8203" width="4.7109375" style="20" customWidth="1"/>
    <col min="8204" max="8204" width="10.7109375" style="20" customWidth="1"/>
    <col min="8205" max="8205" width="4.7109375" style="20" customWidth="1"/>
    <col min="8206" max="8206" width="10.7109375" style="20" customWidth="1"/>
    <col min="8207" max="8207" width="4.7109375" style="20" customWidth="1"/>
    <col min="8208" max="8208" width="7.7109375" style="20" customWidth="1"/>
    <col min="8209" max="8209" width="4.7109375" style="20" customWidth="1"/>
    <col min="8210" max="8210" width="14.85546875" style="20" customWidth="1"/>
    <col min="8211" max="8224" width="0" style="20" hidden="1" customWidth="1"/>
    <col min="8225" max="8448" width="8.7109375" style="20"/>
    <col min="8449" max="8449" width="1.140625" style="20" customWidth="1"/>
    <col min="8450" max="8450" width="6.5703125" style="20" customWidth="1"/>
    <col min="8451" max="8451" width="19.140625" style="20" customWidth="1"/>
    <col min="8452" max="8452" width="10.7109375" style="20" customWidth="1"/>
    <col min="8453" max="8453" width="4.7109375" style="20" customWidth="1"/>
    <col min="8454" max="8454" width="10.7109375" style="20" customWidth="1"/>
    <col min="8455" max="8455" width="4.7109375" style="20" customWidth="1"/>
    <col min="8456" max="8456" width="10.7109375" style="20" customWidth="1"/>
    <col min="8457" max="8457" width="4.7109375" style="20" customWidth="1"/>
    <col min="8458" max="8458" width="10.7109375" style="20" customWidth="1"/>
    <col min="8459" max="8459" width="4.7109375" style="20" customWidth="1"/>
    <col min="8460" max="8460" width="10.7109375" style="20" customWidth="1"/>
    <col min="8461" max="8461" width="4.7109375" style="20" customWidth="1"/>
    <col min="8462" max="8462" width="10.7109375" style="20" customWidth="1"/>
    <col min="8463" max="8463" width="4.7109375" style="20" customWidth="1"/>
    <col min="8464" max="8464" width="7.7109375" style="20" customWidth="1"/>
    <col min="8465" max="8465" width="4.7109375" style="20" customWidth="1"/>
    <col min="8466" max="8466" width="14.85546875" style="20" customWidth="1"/>
    <col min="8467" max="8480" width="0" style="20" hidden="1" customWidth="1"/>
    <col min="8481" max="8704" width="8.7109375" style="20"/>
    <col min="8705" max="8705" width="1.140625" style="20" customWidth="1"/>
    <col min="8706" max="8706" width="6.5703125" style="20" customWidth="1"/>
    <col min="8707" max="8707" width="19.140625" style="20" customWidth="1"/>
    <col min="8708" max="8708" width="10.7109375" style="20" customWidth="1"/>
    <col min="8709" max="8709" width="4.7109375" style="20" customWidth="1"/>
    <col min="8710" max="8710" width="10.7109375" style="20" customWidth="1"/>
    <col min="8711" max="8711" width="4.7109375" style="20" customWidth="1"/>
    <col min="8712" max="8712" width="10.7109375" style="20" customWidth="1"/>
    <col min="8713" max="8713" width="4.7109375" style="20" customWidth="1"/>
    <col min="8714" max="8714" width="10.7109375" style="20" customWidth="1"/>
    <col min="8715" max="8715" width="4.7109375" style="20" customWidth="1"/>
    <col min="8716" max="8716" width="10.7109375" style="20" customWidth="1"/>
    <col min="8717" max="8717" width="4.7109375" style="20" customWidth="1"/>
    <col min="8718" max="8718" width="10.7109375" style="20" customWidth="1"/>
    <col min="8719" max="8719" width="4.7109375" style="20" customWidth="1"/>
    <col min="8720" max="8720" width="7.7109375" style="20" customWidth="1"/>
    <col min="8721" max="8721" width="4.7109375" style="20" customWidth="1"/>
    <col min="8722" max="8722" width="14.85546875" style="20" customWidth="1"/>
    <col min="8723" max="8736" width="0" style="20" hidden="1" customWidth="1"/>
    <col min="8737" max="8960" width="8.7109375" style="20"/>
    <col min="8961" max="8961" width="1.140625" style="20" customWidth="1"/>
    <col min="8962" max="8962" width="6.5703125" style="20" customWidth="1"/>
    <col min="8963" max="8963" width="19.140625" style="20" customWidth="1"/>
    <col min="8964" max="8964" width="10.7109375" style="20" customWidth="1"/>
    <col min="8965" max="8965" width="4.7109375" style="20" customWidth="1"/>
    <col min="8966" max="8966" width="10.7109375" style="20" customWidth="1"/>
    <col min="8967" max="8967" width="4.7109375" style="20" customWidth="1"/>
    <col min="8968" max="8968" width="10.7109375" style="20" customWidth="1"/>
    <col min="8969" max="8969" width="4.7109375" style="20" customWidth="1"/>
    <col min="8970" max="8970" width="10.7109375" style="20" customWidth="1"/>
    <col min="8971" max="8971" width="4.7109375" style="20" customWidth="1"/>
    <col min="8972" max="8972" width="10.7109375" style="20" customWidth="1"/>
    <col min="8973" max="8973" width="4.7109375" style="20" customWidth="1"/>
    <col min="8974" max="8974" width="10.7109375" style="20" customWidth="1"/>
    <col min="8975" max="8975" width="4.7109375" style="20" customWidth="1"/>
    <col min="8976" max="8976" width="7.7109375" style="20" customWidth="1"/>
    <col min="8977" max="8977" width="4.7109375" style="20" customWidth="1"/>
    <col min="8978" max="8978" width="14.85546875" style="20" customWidth="1"/>
    <col min="8979" max="8992" width="0" style="20" hidden="1" customWidth="1"/>
    <col min="8993" max="9216" width="8.7109375" style="20"/>
    <col min="9217" max="9217" width="1.140625" style="20" customWidth="1"/>
    <col min="9218" max="9218" width="6.5703125" style="20" customWidth="1"/>
    <col min="9219" max="9219" width="19.140625" style="20" customWidth="1"/>
    <col min="9220" max="9220" width="10.7109375" style="20" customWidth="1"/>
    <col min="9221" max="9221" width="4.7109375" style="20" customWidth="1"/>
    <col min="9222" max="9222" width="10.7109375" style="20" customWidth="1"/>
    <col min="9223" max="9223" width="4.7109375" style="20" customWidth="1"/>
    <col min="9224" max="9224" width="10.7109375" style="20" customWidth="1"/>
    <col min="9225" max="9225" width="4.7109375" style="20" customWidth="1"/>
    <col min="9226" max="9226" width="10.7109375" style="20" customWidth="1"/>
    <col min="9227" max="9227" width="4.7109375" style="20" customWidth="1"/>
    <col min="9228" max="9228" width="10.7109375" style="20" customWidth="1"/>
    <col min="9229" max="9229" width="4.7109375" style="20" customWidth="1"/>
    <col min="9230" max="9230" width="10.7109375" style="20" customWidth="1"/>
    <col min="9231" max="9231" width="4.7109375" style="20" customWidth="1"/>
    <col min="9232" max="9232" width="7.7109375" style="20" customWidth="1"/>
    <col min="9233" max="9233" width="4.7109375" style="20" customWidth="1"/>
    <col min="9234" max="9234" width="14.85546875" style="20" customWidth="1"/>
    <col min="9235" max="9248" width="0" style="20" hidden="1" customWidth="1"/>
    <col min="9249" max="9472" width="8.7109375" style="20"/>
    <col min="9473" max="9473" width="1.140625" style="20" customWidth="1"/>
    <col min="9474" max="9474" width="6.5703125" style="20" customWidth="1"/>
    <col min="9475" max="9475" width="19.140625" style="20" customWidth="1"/>
    <col min="9476" max="9476" width="10.7109375" style="20" customWidth="1"/>
    <col min="9477" max="9477" width="4.7109375" style="20" customWidth="1"/>
    <col min="9478" max="9478" width="10.7109375" style="20" customWidth="1"/>
    <col min="9479" max="9479" width="4.7109375" style="20" customWidth="1"/>
    <col min="9480" max="9480" width="10.7109375" style="20" customWidth="1"/>
    <col min="9481" max="9481" width="4.7109375" style="20" customWidth="1"/>
    <col min="9482" max="9482" width="10.7109375" style="20" customWidth="1"/>
    <col min="9483" max="9483" width="4.7109375" style="20" customWidth="1"/>
    <col min="9484" max="9484" width="10.7109375" style="20" customWidth="1"/>
    <col min="9485" max="9485" width="4.7109375" style="20" customWidth="1"/>
    <col min="9486" max="9486" width="10.7109375" style="20" customWidth="1"/>
    <col min="9487" max="9487" width="4.7109375" style="20" customWidth="1"/>
    <col min="9488" max="9488" width="7.7109375" style="20" customWidth="1"/>
    <col min="9489" max="9489" width="4.7109375" style="20" customWidth="1"/>
    <col min="9490" max="9490" width="14.85546875" style="20" customWidth="1"/>
    <col min="9491" max="9504" width="0" style="20" hidden="1" customWidth="1"/>
    <col min="9505" max="9728" width="8.7109375" style="20"/>
    <col min="9729" max="9729" width="1.140625" style="20" customWidth="1"/>
    <col min="9730" max="9730" width="6.5703125" style="20" customWidth="1"/>
    <col min="9731" max="9731" width="19.140625" style="20" customWidth="1"/>
    <col min="9732" max="9732" width="10.7109375" style="20" customWidth="1"/>
    <col min="9733" max="9733" width="4.7109375" style="20" customWidth="1"/>
    <col min="9734" max="9734" width="10.7109375" style="20" customWidth="1"/>
    <col min="9735" max="9735" width="4.7109375" style="20" customWidth="1"/>
    <col min="9736" max="9736" width="10.7109375" style="20" customWidth="1"/>
    <col min="9737" max="9737" width="4.7109375" style="20" customWidth="1"/>
    <col min="9738" max="9738" width="10.7109375" style="20" customWidth="1"/>
    <col min="9739" max="9739" width="4.7109375" style="20" customWidth="1"/>
    <col min="9740" max="9740" width="10.7109375" style="20" customWidth="1"/>
    <col min="9741" max="9741" width="4.7109375" style="20" customWidth="1"/>
    <col min="9742" max="9742" width="10.7109375" style="20" customWidth="1"/>
    <col min="9743" max="9743" width="4.7109375" style="20" customWidth="1"/>
    <col min="9744" max="9744" width="7.7109375" style="20" customWidth="1"/>
    <col min="9745" max="9745" width="4.7109375" style="20" customWidth="1"/>
    <col min="9746" max="9746" width="14.85546875" style="20" customWidth="1"/>
    <col min="9747" max="9760" width="0" style="20" hidden="1" customWidth="1"/>
    <col min="9761" max="9984" width="8.7109375" style="20"/>
    <col min="9985" max="9985" width="1.140625" style="20" customWidth="1"/>
    <col min="9986" max="9986" width="6.5703125" style="20" customWidth="1"/>
    <col min="9987" max="9987" width="19.140625" style="20" customWidth="1"/>
    <col min="9988" max="9988" width="10.7109375" style="20" customWidth="1"/>
    <col min="9989" max="9989" width="4.7109375" style="20" customWidth="1"/>
    <col min="9990" max="9990" width="10.7109375" style="20" customWidth="1"/>
    <col min="9991" max="9991" width="4.7109375" style="20" customWidth="1"/>
    <col min="9992" max="9992" width="10.7109375" style="20" customWidth="1"/>
    <col min="9993" max="9993" width="4.7109375" style="20" customWidth="1"/>
    <col min="9994" max="9994" width="10.7109375" style="20" customWidth="1"/>
    <col min="9995" max="9995" width="4.7109375" style="20" customWidth="1"/>
    <col min="9996" max="9996" width="10.7109375" style="20" customWidth="1"/>
    <col min="9997" max="9997" width="4.7109375" style="20" customWidth="1"/>
    <col min="9998" max="9998" width="10.7109375" style="20" customWidth="1"/>
    <col min="9999" max="9999" width="4.7109375" style="20" customWidth="1"/>
    <col min="10000" max="10000" width="7.7109375" style="20" customWidth="1"/>
    <col min="10001" max="10001" width="4.7109375" style="20" customWidth="1"/>
    <col min="10002" max="10002" width="14.85546875" style="20" customWidth="1"/>
    <col min="10003" max="10016" width="0" style="20" hidden="1" customWidth="1"/>
    <col min="10017" max="10240" width="8.7109375" style="20"/>
    <col min="10241" max="10241" width="1.140625" style="20" customWidth="1"/>
    <col min="10242" max="10242" width="6.5703125" style="20" customWidth="1"/>
    <col min="10243" max="10243" width="19.140625" style="20" customWidth="1"/>
    <col min="10244" max="10244" width="10.7109375" style="20" customWidth="1"/>
    <col min="10245" max="10245" width="4.7109375" style="20" customWidth="1"/>
    <col min="10246" max="10246" width="10.7109375" style="20" customWidth="1"/>
    <col min="10247" max="10247" width="4.7109375" style="20" customWidth="1"/>
    <col min="10248" max="10248" width="10.7109375" style="20" customWidth="1"/>
    <col min="10249" max="10249" width="4.7109375" style="20" customWidth="1"/>
    <col min="10250" max="10250" width="10.7109375" style="20" customWidth="1"/>
    <col min="10251" max="10251" width="4.7109375" style="20" customWidth="1"/>
    <col min="10252" max="10252" width="10.7109375" style="20" customWidth="1"/>
    <col min="10253" max="10253" width="4.7109375" style="20" customWidth="1"/>
    <col min="10254" max="10254" width="10.7109375" style="20" customWidth="1"/>
    <col min="10255" max="10255" width="4.7109375" style="20" customWidth="1"/>
    <col min="10256" max="10256" width="7.7109375" style="20" customWidth="1"/>
    <col min="10257" max="10257" width="4.7109375" style="20" customWidth="1"/>
    <col min="10258" max="10258" width="14.85546875" style="20" customWidth="1"/>
    <col min="10259" max="10272" width="0" style="20" hidden="1" customWidth="1"/>
    <col min="10273" max="10496" width="8.7109375" style="20"/>
    <col min="10497" max="10497" width="1.140625" style="20" customWidth="1"/>
    <col min="10498" max="10498" width="6.5703125" style="20" customWidth="1"/>
    <col min="10499" max="10499" width="19.140625" style="20" customWidth="1"/>
    <col min="10500" max="10500" width="10.7109375" style="20" customWidth="1"/>
    <col min="10501" max="10501" width="4.7109375" style="20" customWidth="1"/>
    <col min="10502" max="10502" width="10.7109375" style="20" customWidth="1"/>
    <col min="10503" max="10503" width="4.7109375" style="20" customWidth="1"/>
    <col min="10504" max="10504" width="10.7109375" style="20" customWidth="1"/>
    <col min="10505" max="10505" width="4.7109375" style="20" customWidth="1"/>
    <col min="10506" max="10506" width="10.7109375" style="20" customWidth="1"/>
    <col min="10507" max="10507" width="4.7109375" style="20" customWidth="1"/>
    <col min="10508" max="10508" width="10.7109375" style="20" customWidth="1"/>
    <col min="10509" max="10509" width="4.7109375" style="20" customWidth="1"/>
    <col min="10510" max="10510" width="10.7109375" style="20" customWidth="1"/>
    <col min="10511" max="10511" width="4.7109375" style="20" customWidth="1"/>
    <col min="10512" max="10512" width="7.7109375" style="20" customWidth="1"/>
    <col min="10513" max="10513" width="4.7109375" style="20" customWidth="1"/>
    <col min="10514" max="10514" width="14.85546875" style="20" customWidth="1"/>
    <col min="10515" max="10528" width="0" style="20" hidden="1" customWidth="1"/>
    <col min="10529" max="10752" width="8.7109375" style="20"/>
    <col min="10753" max="10753" width="1.140625" style="20" customWidth="1"/>
    <col min="10754" max="10754" width="6.5703125" style="20" customWidth="1"/>
    <col min="10755" max="10755" width="19.140625" style="20" customWidth="1"/>
    <col min="10756" max="10756" width="10.7109375" style="20" customWidth="1"/>
    <col min="10757" max="10757" width="4.7109375" style="20" customWidth="1"/>
    <col min="10758" max="10758" width="10.7109375" style="20" customWidth="1"/>
    <col min="10759" max="10759" width="4.7109375" style="20" customWidth="1"/>
    <col min="10760" max="10760" width="10.7109375" style="20" customWidth="1"/>
    <col min="10761" max="10761" width="4.7109375" style="20" customWidth="1"/>
    <col min="10762" max="10762" width="10.7109375" style="20" customWidth="1"/>
    <col min="10763" max="10763" width="4.7109375" style="20" customWidth="1"/>
    <col min="10764" max="10764" width="10.7109375" style="20" customWidth="1"/>
    <col min="10765" max="10765" width="4.7109375" style="20" customWidth="1"/>
    <col min="10766" max="10766" width="10.7109375" style="20" customWidth="1"/>
    <col min="10767" max="10767" width="4.7109375" style="20" customWidth="1"/>
    <col min="10768" max="10768" width="7.7109375" style="20" customWidth="1"/>
    <col min="10769" max="10769" width="4.7109375" style="20" customWidth="1"/>
    <col min="10770" max="10770" width="14.85546875" style="20" customWidth="1"/>
    <col min="10771" max="10784" width="0" style="20" hidden="1" customWidth="1"/>
    <col min="10785" max="11008" width="8.7109375" style="20"/>
    <col min="11009" max="11009" width="1.140625" style="20" customWidth="1"/>
    <col min="11010" max="11010" width="6.5703125" style="20" customWidth="1"/>
    <col min="11011" max="11011" width="19.140625" style="20" customWidth="1"/>
    <col min="11012" max="11012" width="10.7109375" style="20" customWidth="1"/>
    <col min="11013" max="11013" width="4.7109375" style="20" customWidth="1"/>
    <col min="11014" max="11014" width="10.7109375" style="20" customWidth="1"/>
    <col min="11015" max="11015" width="4.7109375" style="20" customWidth="1"/>
    <col min="11016" max="11016" width="10.7109375" style="20" customWidth="1"/>
    <col min="11017" max="11017" width="4.7109375" style="20" customWidth="1"/>
    <col min="11018" max="11018" width="10.7109375" style="20" customWidth="1"/>
    <col min="11019" max="11019" width="4.7109375" style="20" customWidth="1"/>
    <col min="11020" max="11020" width="10.7109375" style="20" customWidth="1"/>
    <col min="11021" max="11021" width="4.7109375" style="20" customWidth="1"/>
    <col min="11022" max="11022" width="10.7109375" style="20" customWidth="1"/>
    <col min="11023" max="11023" width="4.7109375" style="20" customWidth="1"/>
    <col min="11024" max="11024" width="7.7109375" style="20" customWidth="1"/>
    <col min="11025" max="11025" width="4.7109375" style="20" customWidth="1"/>
    <col min="11026" max="11026" width="14.85546875" style="20" customWidth="1"/>
    <col min="11027" max="11040" width="0" style="20" hidden="1" customWidth="1"/>
    <col min="11041" max="11264" width="8.7109375" style="20"/>
    <col min="11265" max="11265" width="1.140625" style="20" customWidth="1"/>
    <col min="11266" max="11266" width="6.5703125" style="20" customWidth="1"/>
    <col min="11267" max="11267" width="19.140625" style="20" customWidth="1"/>
    <col min="11268" max="11268" width="10.7109375" style="20" customWidth="1"/>
    <col min="11269" max="11269" width="4.7109375" style="20" customWidth="1"/>
    <col min="11270" max="11270" width="10.7109375" style="20" customWidth="1"/>
    <col min="11271" max="11271" width="4.7109375" style="20" customWidth="1"/>
    <col min="11272" max="11272" width="10.7109375" style="20" customWidth="1"/>
    <col min="11273" max="11273" width="4.7109375" style="20" customWidth="1"/>
    <col min="11274" max="11274" width="10.7109375" style="20" customWidth="1"/>
    <col min="11275" max="11275" width="4.7109375" style="20" customWidth="1"/>
    <col min="11276" max="11276" width="10.7109375" style="20" customWidth="1"/>
    <col min="11277" max="11277" width="4.7109375" style="20" customWidth="1"/>
    <col min="11278" max="11278" width="10.7109375" style="20" customWidth="1"/>
    <col min="11279" max="11279" width="4.7109375" style="20" customWidth="1"/>
    <col min="11280" max="11280" width="7.7109375" style="20" customWidth="1"/>
    <col min="11281" max="11281" width="4.7109375" style="20" customWidth="1"/>
    <col min="11282" max="11282" width="14.85546875" style="20" customWidth="1"/>
    <col min="11283" max="11296" width="0" style="20" hidden="1" customWidth="1"/>
    <col min="11297" max="11520" width="8.7109375" style="20"/>
    <col min="11521" max="11521" width="1.140625" style="20" customWidth="1"/>
    <col min="11522" max="11522" width="6.5703125" style="20" customWidth="1"/>
    <col min="11523" max="11523" width="19.140625" style="20" customWidth="1"/>
    <col min="11524" max="11524" width="10.7109375" style="20" customWidth="1"/>
    <col min="11525" max="11525" width="4.7109375" style="20" customWidth="1"/>
    <col min="11526" max="11526" width="10.7109375" style="20" customWidth="1"/>
    <col min="11527" max="11527" width="4.7109375" style="20" customWidth="1"/>
    <col min="11528" max="11528" width="10.7109375" style="20" customWidth="1"/>
    <col min="11529" max="11529" width="4.7109375" style="20" customWidth="1"/>
    <col min="11530" max="11530" width="10.7109375" style="20" customWidth="1"/>
    <col min="11531" max="11531" width="4.7109375" style="20" customWidth="1"/>
    <col min="11532" max="11532" width="10.7109375" style="20" customWidth="1"/>
    <col min="11533" max="11533" width="4.7109375" style="20" customWidth="1"/>
    <col min="11534" max="11534" width="10.7109375" style="20" customWidth="1"/>
    <col min="11535" max="11535" width="4.7109375" style="20" customWidth="1"/>
    <col min="11536" max="11536" width="7.7109375" style="20" customWidth="1"/>
    <col min="11537" max="11537" width="4.7109375" style="20" customWidth="1"/>
    <col min="11538" max="11538" width="14.85546875" style="20" customWidth="1"/>
    <col min="11539" max="11552" width="0" style="20" hidden="1" customWidth="1"/>
    <col min="11553" max="11776" width="8.7109375" style="20"/>
    <col min="11777" max="11777" width="1.140625" style="20" customWidth="1"/>
    <col min="11778" max="11778" width="6.5703125" style="20" customWidth="1"/>
    <col min="11779" max="11779" width="19.140625" style="20" customWidth="1"/>
    <col min="11780" max="11780" width="10.7109375" style="20" customWidth="1"/>
    <col min="11781" max="11781" width="4.7109375" style="20" customWidth="1"/>
    <col min="11782" max="11782" width="10.7109375" style="20" customWidth="1"/>
    <col min="11783" max="11783" width="4.7109375" style="20" customWidth="1"/>
    <col min="11784" max="11784" width="10.7109375" style="20" customWidth="1"/>
    <col min="11785" max="11785" width="4.7109375" style="20" customWidth="1"/>
    <col min="11786" max="11786" width="10.7109375" style="20" customWidth="1"/>
    <col min="11787" max="11787" width="4.7109375" style="20" customWidth="1"/>
    <col min="11788" max="11788" width="10.7109375" style="20" customWidth="1"/>
    <col min="11789" max="11789" width="4.7109375" style="20" customWidth="1"/>
    <col min="11790" max="11790" width="10.7109375" style="20" customWidth="1"/>
    <col min="11791" max="11791" width="4.7109375" style="20" customWidth="1"/>
    <col min="11792" max="11792" width="7.7109375" style="20" customWidth="1"/>
    <col min="11793" max="11793" width="4.7109375" style="20" customWidth="1"/>
    <col min="11794" max="11794" width="14.85546875" style="20" customWidth="1"/>
    <col min="11795" max="11808" width="0" style="20" hidden="1" customWidth="1"/>
    <col min="11809" max="12032" width="8.7109375" style="20"/>
    <col min="12033" max="12033" width="1.140625" style="20" customWidth="1"/>
    <col min="12034" max="12034" width="6.5703125" style="20" customWidth="1"/>
    <col min="12035" max="12035" width="19.140625" style="20" customWidth="1"/>
    <col min="12036" max="12036" width="10.7109375" style="20" customWidth="1"/>
    <col min="12037" max="12037" width="4.7109375" style="20" customWidth="1"/>
    <col min="12038" max="12038" width="10.7109375" style="20" customWidth="1"/>
    <col min="12039" max="12039" width="4.7109375" style="20" customWidth="1"/>
    <col min="12040" max="12040" width="10.7109375" style="20" customWidth="1"/>
    <col min="12041" max="12041" width="4.7109375" style="20" customWidth="1"/>
    <col min="12042" max="12042" width="10.7109375" style="20" customWidth="1"/>
    <col min="12043" max="12043" width="4.7109375" style="20" customWidth="1"/>
    <col min="12044" max="12044" width="10.7109375" style="20" customWidth="1"/>
    <col min="12045" max="12045" width="4.7109375" style="20" customWidth="1"/>
    <col min="12046" max="12046" width="10.7109375" style="20" customWidth="1"/>
    <col min="12047" max="12047" width="4.7109375" style="20" customWidth="1"/>
    <col min="12048" max="12048" width="7.7109375" style="20" customWidth="1"/>
    <col min="12049" max="12049" width="4.7109375" style="20" customWidth="1"/>
    <col min="12050" max="12050" width="14.85546875" style="20" customWidth="1"/>
    <col min="12051" max="12064" width="0" style="20" hidden="1" customWidth="1"/>
    <col min="12065" max="12288" width="8.7109375" style="20"/>
    <col min="12289" max="12289" width="1.140625" style="20" customWidth="1"/>
    <col min="12290" max="12290" width="6.5703125" style="20" customWidth="1"/>
    <col min="12291" max="12291" width="19.140625" style="20" customWidth="1"/>
    <col min="12292" max="12292" width="10.7109375" style="20" customWidth="1"/>
    <col min="12293" max="12293" width="4.7109375" style="20" customWidth="1"/>
    <col min="12294" max="12294" width="10.7109375" style="20" customWidth="1"/>
    <col min="12295" max="12295" width="4.7109375" style="20" customWidth="1"/>
    <col min="12296" max="12296" width="10.7109375" style="20" customWidth="1"/>
    <col min="12297" max="12297" width="4.7109375" style="20" customWidth="1"/>
    <col min="12298" max="12298" width="10.7109375" style="20" customWidth="1"/>
    <col min="12299" max="12299" width="4.7109375" style="20" customWidth="1"/>
    <col min="12300" max="12300" width="10.7109375" style="20" customWidth="1"/>
    <col min="12301" max="12301" width="4.7109375" style="20" customWidth="1"/>
    <col min="12302" max="12302" width="10.7109375" style="20" customWidth="1"/>
    <col min="12303" max="12303" width="4.7109375" style="20" customWidth="1"/>
    <col min="12304" max="12304" width="7.7109375" style="20" customWidth="1"/>
    <col min="12305" max="12305" width="4.7109375" style="20" customWidth="1"/>
    <col min="12306" max="12306" width="14.85546875" style="20" customWidth="1"/>
    <col min="12307" max="12320" width="0" style="20" hidden="1" customWidth="1"/>
    <col min="12321" max="12544" width="8.7109375" style="20"/>
    <col min="12545" max="12545" width="1.140625" style="20" customWidth="1"/>
    <col min="12546" max="12546" width="6.5703125" style="20" customWidth="1"/>
    <col min="12547" max="12547" width="19.140625" style="20" customWidth="1"/>
    <col min="12548" max="12548" width="10.7109375" style="20" customWidth="1"/>
    <col min="12549" max="12549" width="4.7109375" style="20" customWidth="1"/>
    <col min="12550" max="12550" width="10.7109375" style="20" customWidth="1"/>
    <col min="12551" max="12551" width="4.7109375" style="20" customWidth="1"/>
    <col min="12552" max="12552" width="10.7109375" style="20" customWidth="1"/>
    <col min="12553" max="12553" width="4.7109375" style="20" customWidth="1"/>
    <col min="12554" max="12554" width="10.7109375" style="20" customWidth="1"/>
    <col min="12555" max="12555" width="4.7109375" style="20" customWidth="1"/>
    <col min="12556" max="12556" width="10.7109375" style="20" customWidth="1"/>
    <col min="12557" max="12557" width="4.7109375" style="20" customWidth="1"/>
    <col min="12558" max="12558" width="10.7109375" style="20" customWidth="1"/>
    <col min="12559" max="12559" width="4.7109375" style="20" customWidth="1"/>
    <col min="12560" max="12560" width="7.7109375" style="20" customWidth="1"/>
    <col min="12561" max="12561" width="4.7109375" style="20" customWidth="1"/>
    <col min="12562" max="12562" width="14.85546875" style="20" customWidth="1"/>
    <col min="12563" max="12576" width="0" style="20" hidden="1" customWidth="1"/>
    <col min="12577" max="12800" width="8.7109375" style="20"/>
    <col min="12801" max="12801" width="1.140625" style="20" customWidth="1"/>
    <col min="12802" max="12802" width="6.5703125" style="20" customWidth="1"/>
    <col min="12803" max="12803" width="19.140625" style="20" customWidth="1"/>
    <col min="12804" max="12804" width="10.7109375" style="20" customWidth="1"/>
    <col min="12805" max="12805" width="4.7109375" style="20" customWidth="1"/>
    <col min="12806" max="12806" width="10.7109375" style="20" customWidth="1"/>
    <col min="12807" max="12807" width="4.7109375" style="20" customWidth="1"/>
    <col min="12808" max="12808" width="10.7109375" style="20" customWidth="1"/>
    <col min="12809" max="12809" width="4.7109375" style="20" customWidth="1"/>
    <col min="12810" max="12810" width="10.7109375" style="20" customWidth="1"/>
    <col min="12811" max="12811" width="4.7109375" style="20" customWidth="1"/>
    <col min="12812" max="12812" width="10.7109375" style="20" customWidth="1"/>
    <col min="12813" max="12813" width="4.7109375" style="20" customWidth="1"/>
    <col min="12814" max="12814" width="10.7109375" style="20" customWidth="1"/>
    <col min="12815" max="12815" width="4.7109375" style="20" customWidth="1"/>
    <col min="12816" max="12816" width="7.7109375" style="20" customWidth="1"/>
    <col min="12817" max="12817" width="4.7109375" style="20" customWidth="1"/>
    <col min="12818" max="12818" width="14.85546875" style="20" customWidth="1"/>
    <col min="12819" max="12832" width="0" style="20" hidden="1" customWidth="1"/>
    <col min="12833" max="13056" width="8.7109375" style="20"/>
    <col min="13057" max="13057" width="1.140625" style="20" customWidth="1"/>
    <col min="13058" max="13058" width="6.5703125" style="20" customWidth="1"/>
    <col min="13059" max="13059" width="19.140625" style="20" customWidth="1"/>
    <col min="13060" max="13060" width="10.7109375" style="20" customWidth="1"/>
    <col min="13061" max="13061" width="4.7109375" style="20" customWidth="1"/>
    <col min="13062" max="13062" width="10.7109375" style="20" customWidth="1"/>
    <col min="13063" max="13063" width="4.7109375" style="20" customWidth="1"/>
    <col min="13064" max="13064" width="10.7109375" style="20" customWidth="1"/>
    <col min="13065" max="13065" width="4.7109375" style="20" customWidth="1"/>
    <col min="13066" max="13066" width="10.7109375" style="20" customWidth="1"/>
    <col min="13067" max="13067" width="4.7109375" style="20" customWidth="1"/>
    <col min="13068" max="13068" width="10.7109375" style="20" customWidth="1"/>
    <col min="13069" max="13069" width="4.7109375" style="20" customWidth="1"/>
    <col min="13070" max="13070" width="10.7109375" style="20" customWidth="1"/>
    <col min="13071" max="13071" width="4.7109375" style="20" customWidth="1"/>
    <col min="13072" max="13072" width="7.7109375" style="20" customWidth="1"/>
    <col min="13073" max="13073" width="4.7109375" style="20" customWidth="1"/>
    <col min="13074" max="13074" width="14.85546875" style="20" customWidth="1"/>
    <col min="13075" max="13088" width="0" style="20" hidden="1" customWidth="1"/>
    <col min="13089" max="13312" width="8.7109375" style="20"/>
    <col min="13313" max="13313" width="1.140625" style="20" customWidth="1"/>
    <col min="13314" max="13314" width="6.5703125" style="20" customWidth="1"/>
    <col min="13315" max="13315" width="19.140625" style="20" customWidth="1"/>
    <col min="13316" max="13316" width="10.7109375" style="20" customWidth="1"/>
    <col min="13317" max="13317" width="4.7109375" style="20" customWidth="1"/>
    <col min="13318" max="13318" width="10.7109375" style="20" customWidth="1"/>
    <col min="13319" max="13319" width="4.7109375" style="20" customWidth="1"/>
    <col min="13320" max="13320" width="10.7109375" style="20" customWidth="1"/>
    <col min="13321" max="13321" width="4.7109375" style="20" customWidth="1"/>
    <col min="13322" max="13322" width="10.7109375" style="20" customWidth="1"/>
    <col min="13323" max="13323" width="4.7109375" style="20" customWidth="1"/>
    <col min="13324" max="13324" width="10.7109375" style="20" customWidth="1"/>
    <col min="13325" max="13325" width="4.7109375" style="20" customWidth="1"/>
    <col min="13326" max="13326" width="10.7109375" style="20" customWidth="1"/>
    <col min="13327" max="13327" width="4.7109375" style="20" customWidth="1"/>
    <col min="13328" max="13328" width="7.7109375" style="20" customWidth="1"/>
    <col min="13329" max="13329" width="4.7109375" style="20" customWidth="1"/>
    <col min="13330" max="13330" width="14.85546875" style="20" customWidth="1"/>
    <col min="13331" max="13344" width="0" style="20" hidden="1" customWidth="1"/>
    <col min="13345" max="13568" width="8.7109375" style="20"/>
    <col min="13569" max="13569" width="1.140625" style="20" customWidth="1"/>
    <col min="13570" max="13570" width="6.5703125" style="20" customWidth="1"/>
    <col min="13571" max="13571" width="19.140625" style="20" customWidth="1"/>
    <col min="13572" max="13572" width="10.7109375" style="20" customWidth="1"/>
    <col min="13573" max="13573" width="4.7109375" style="20" customWidth="1"/>
    <col min="13574" max="13574" width="10.7109375" style="20" customWidth="1"/>
    <col min="13575" max="13575" width="4.7109375" style="20" customWidth="1"/>
    <col min="13576" max="13576" width="10.7109375" style="20" customWidth="1"/>
    <col min="13577" max="13577" width="4.7109375" style="20" customWidth="1"/>
    <col min="13578" max="13578" width="10.7109375" style="20" customWidth="1"/>
    <col min="13579" max="13579" width="4.7109375" style="20" customWidth="1"/>
    <col min="13580" max="13580" width="10.7109375" style="20" customWidth="1"/>
    <col min="13581" max="13581" width="4.7109375" style="20" customWidth="1"/>
    <col min="13582" max="13582" width="10.7109375" style="20" customWidth="1"/>
    <col min="13583" max="13583" width="4.7109375" style="20" customWidth="1"/>
    <col min="13584" max="13584" width="7.7109375" style="20" customWidth="1"/>
    <col min="13585" max="13585" width="4.7109375" style="20" customWidth="1"/>
    <col min="13586" max="13586" width="14.85546875" style="20" customWidth="1"/>
    <col min="13587" max="13600" width="0" style="20" hidden="1" customWidth="1"/>
    <col min="13601" max="13824" width="8.7109375" style="20"/>
    <col min="13825" max="13825" width="1.140625" style="20" customWidth="1"/>
    <col min="13826" max="13826" width="6.5703125" style="20" customWidth="1"/>
    <col min="13827" max="13827" width="19.140625" style="20" customWidth="1"/>
    <col min="13828" max="13828" width="10.7109375" style="20" customWidth="1"/>
    <col min="13829" max="13829" width="4.7109375" style="20" customWidth="1"/>
    <col min="13830" max="13830" width="10.7109375" style="20" customWidth="1"/>
    <col min="13831" max="13831" width="4.7109375" style="20" customWidth="1"/>
    <col min="13832" max="13832" width="10.7109375" style="20" customWidth="1"/>
    <col min="13833" max="13833" width="4.7109375" style="20" customWidth="1"/>
    <col min="13834" max="13834" width="10.7109375" style="20" customWidth="1"/>
    <col min="13835" max="13835" width="4.7109375" style="20" customWidth="1"/>
    <col min="13836" max="13836" width="10.7109375" style="20" customWidth="1"/>
    <col min="13837" max="13837" width="4.7109375" style="20" customWidth="1"/>
    <col min="13838" max="13838" width="10.7109375" style="20" customWidth="1"/>
    <col min="13839" max="13839" width="4.7109375" style="20" customWidth="1"/>
    <col min="13840" max="13840" width="7.7109375" style="20" customWidth="1"/>
    <col min="13841" max="13841" width="4.7109375" style="20" customWidth="1"/>
    <col min="13842" max="13842" width="14.85546875" style="20" customWidth="1"/>
    <col min="13843" max="13856" width="0" style="20" hidden="1" customWidth="1"/>
    <col min="13857" max="14080" width="8.7109375" style="20"/>
    <col min="14081" max="14081" width="1.140625" style="20" customWidth="1"/>
    <col min="14082" max="14082" width="6.5703125" style="20" customWidth="1"/>
    <col min="14083" max="14083" width="19.140625" style="20" customWidth="1"/>
    <col min="14084" max="14084" width="10.7109375" style="20" customWidth="1"/>
    <col min="14085" max="14085" width="4.7109375" style="20" customWidth="1"/>
    <col min="14086" max="14086" width="10.7109375" style="20" customWidth="1"/>
    <col min="14087" max="14087" width="4.7109375" style="20" customWidth="1"/>
    <col min="14088" max="14088" width="10.7109375" style="20" customWidth="1"/>
    <col min="14089" max="14089" width="4.7109375" style="20" customWidth="1"/>
    <col min="14090" max="14090" width="10.7109375" style="20" customWidth="1"/>
    <col min="14091" max="14091" width="4.7109375" style="20" customWidth="1"/>
    <col min="14092" max="14092" width="10.7109375" style="20" customWidth="1"/>
    <col min="14093" max="14093" width="4.7109375" style="20" customWidth="1"/>
    <col min="14094" max="14094" width="10.7109375" style="20" customWidth="1"/>
    <col min="14095" max="14095" width="4.7109375" style="20" customWidth="1"/>
    <col min="14096" max="14096" width="7.7109375" style="20" customWidth="1"/>
    <col min="14097" max="14097" width="4.7109375" style="20" customWidth="1"/>
    <col min="14098" max="14098" width="14.85546875" style="20" customWidth="1"/>
    <col min="14099" max="14112" width="0" style="20" hidden="1" customWidth="1"/>
    <col min="14113" max="14336" width="8.7109375" style="20"/>
    <col min="14337" max="14337" width="1.140625" style="20" customWidth="1"/>
    <col min="14338" max="14338" width="6.5703125" style="20" customWidth="1"/>
    <col min="14339" max="14339" width="19.140625" style="20" customWidth="1"/>
    <col min="14340" max="14340" width="10.7109375" style="20" customWidth="1"/>
    <col min="14341" max="14341" width="4.7109375" style="20" customWidth="1"/>
    <col min="14342" max="14342" width="10.7109375" style="20" customWidth="1"/>
    <col min="14343" max="14343" width="4.7109375" style="20" customWidth="1"/>
    <col min="14344" max="14344" width="10.7109375" style="20" customWidth="1"/>
    <col min="14345" max="14345" width="4.7109375" style="20" customWidth="1"/>
    <col min="14346" max="14346" width="10.7109375" style="20" customWidth="1"/>
    <col min="14347" max="14347" width="4.7109375" style="20" customWidth="1"/>
    <col min="14348" max="14348" width="10.7109375" style="20" customWidth="1"/>
    <col min="14349" max="14349" width="4.7109375" style="20" customWidth="1"/>
    <col min="14350" max="14350" width="10.7109375" style="20" customWidth="1"/>
    <col min="14351" max="14351" width="4.7109375" style="20" customWidth="1"/>
    <col min="14352" max="14352" width="7.7109375" style="20" customWidth="1"/>
    <col min="14353" max="14353" width="4.7109375" style="20" customWidth="1"/>
    <col min="14354" max="14354" width="14.85546875" style="20" customWidth="1"/>
    <col min="14355" max="14368" width="0" style="20" hidden="1" customWidth="1"/>
    <col min="14369" max="14592" width="8.7109375" style="20"/>
    <col min="14593" max="14593" width="1.140625" style="20" customWidth="1"/>
    <col min="14594" max="14594" width="6.5703125" style="20" customWidth="1"/>
    <col min="14595" max="14595" width="19.140625" style="20" customWidth="1"/>
    <col min="14596" max="14596" width="10.7109375" style="20" customWidth="1"/>
    <col min="14597" max="14597" width="4.7109375" style="20" customWidth="1"/>
    <col min="14598" max="14598" width="10.7109375" style="20" customWidth="1"/>
    <col min="14599" max="14599" width="4.7109375" style="20" customWidth="1"/>
    <col min="14600" max="14600" width="10.7109375" style="20" customWidth="1"/>
    <col min="14601" max="14601" width="4.7109375" style="20" customWidth="1"/>
    <col min="14602" max="14602" width="10.7109375" style="20" customWidth="1"/>
    <col min="14603" max="14603" width="4.7109375" style="20" customWidth="1"/>
    <col min="14604" max="14604" width="10.7109375" style="20" customWidth="1"/>
    <col min="14605" max="14605" width="4.7109375" style="20" customWidth="1"/>
    <col min="14606" max="14606" width="10.7109375" style="20" customWidth="1"/>
    <col min="14607" max="14607" width="4.7109375" style="20" customWidth="1"/>
    <col min="14608" max="14608" width="7.7109375" style="20" customWidth="1"/>
    <col min="14609" max="14609" width="4.7109375" style="20" customWidth="1"/>
    <col min="14610" max="14610" width="14.85546875" style="20" customWidth="1"/>
    <col min="14611" max="14624" width="0" style="20" hidden="1" customWidth="1"/>
    <col min="14625" max="14848" width="8.7109375" style="20"/>
    <col min="14849" max="14849" width="1.140625" style="20" customWidth="1"/>
    <col min="14850" max="14850" width="6.5703125" style="20" customWidth="1"/>
    <col min="14851" max="14851" width="19.140625" style="20" customWidth="1"/>
    <col min="14852" max="14852" width="10.7109375" style="20" customWidth="1"/>
    <col min="14853" max="14853" width="4.7109375" style="20" customWidth="1"/>
    <col min="14854" max="14854" width="10.7109375" style="20" customWidth="1"/>
    <col min="14855" max="14855" width="4.7109375" style="20" customWidth="1"/>
    <col min="14856" max="14856" width="10.7109375" style="20" customWidth="1"/>
    <col min="14857" max="14857" width="4.7109375" style="20" customWidth="1"/>
    <col min="14858" max="14858" width="10.7109375" style="20" customWidth="1"/>
    <col min="14859" max="14859" width="4.7109375" style="20" customWidth="1"/>
    <col min="14860" max="14860" width="10.7109375" style="20" customWidth="1"/>
    <col min="14861" max="14861" width="4.7109375" style="20" customWidth="1"/>
    <col min="14862" max="14862" width="10.7109375" style="20" customWidth="1"/>
    <col min="14863" max="14863" width="4.7109375" style="20" customWidth="1"/>
    <col min="14864" max="14864" width="7.7109375" style="20" customWidth="1"/>
    <col min="14865" max="14865" width="4.7109375" style="20" customWidth="1"/>
    <col min="14866" max="14866" width="14.85546875" style="20" customWidth="1"/>
    <col min="14867" max="14880" width="0" style="20" hidden="1" customWidth="1"/>
    <col min="14881" max="15104" width="8.7109375" style="20"/>
    <col min="15105" max="15105" width="1.140625" style="20" customWidth="1"/>
    <col min="15106" max="15106" width="6.5703125" style="20" customWidth="1"/>
    <col min="15107" max="15107" width="19.140625" style="20" customWidth="1"/>
    <col min="15108" max="15108" width="10.7109375" style="20" customWidth="1"/>
    <col min="15109" max="15109" width="4.7109375" style="20" customWidth="1"/>
    <col min="15110" max="15110" width="10.7109375" style="20" customWidth="1"/>
    <col min="15111" max="15111" width="4.7109375" style="20" customWidth="1"/>
    <col min="15112" max="15112" width="10.7109375" style="20" customWidth="1"/>
    <col min="15113" max="15113" width="4.7109375" style="20" customWidth="1"/>
    <col min="15114" max="15114" width="10.7109375" style="20" customWidth="1"/>
    <col min="15115" max="15115" width="4.7109375" style="20" customWidth="1"/>
    <col min="15116" max="15116" width="10.7109375" style="20" customWidth="1"/>
    <col min="15117" max="15117" width="4.7109375" style="20" customWidth="1"/>
    <col min="15118" max="15118" width="10.7109375" style="20" customWidth="1"/>
    <col min="15119" max="15119" width="4.7109375" style="20" customWidth="1"/>
    <col min="15120" max="15120" width="7.7109375" style="20" customWidth="1"/>
    <col min="15121" max="15121" width="4.7109375" style="20" customWidth="1"/>
    <col min="15122" max="15122" width="14.85546875" style="20" customWidth="1"/>
    <col min="15123" max="15136" width="0" style="20" hidden="1" customWidth="1"/>
    <col min="15137" max="15360" width="8.7109375" style="20"/>
    <col min="15361" max="15361" width="1.140625" style="20" customWidth="1"/>
    <col min="15362" max="15362" width="6.5703125" style="20" customWidth="1"/>
    <col min="15363" max="15363" width="19.140625" style="20" customWidth="1"/>
    <col min="15364" max="15364" width="10.7109375" style="20" customWidth="1"/>
    <col min="15365" max="15365" width="4.7109375" style="20" customWidth="1"/>
    <col min="15366" max="15366" width="10.7109375" style="20" customWidth="1"/>
    <col min="15367" max="15367" width="4.7109375" style="20" customWidth="1"/>
    <col min="15368" max="15368" width="10.7109375" style="20" customWidth="1"/>
    <col min="15369" max="15369" width="4.7109375" style="20" customWidth="1"/>
    <col min="15370" max="15370" width="10.7109375" style="20" customWidth="1"/>
    <col min="15371" max="15371" width="4.7109375" style="20" customWidth="1"/>
    <col min="15372" max="15372" width="10.7109375" style="20" customWidth="1"/>
    <col min="15373" max="15373" width="4.7109375" style="20" customWidth="1"/>
    <col min="15374" max="15374" width="10.7109375" style="20" customWidth="1"/>
    <col min="15375" max="15375" width="4.7109375" style="20" customWidth="1"/>
    <col min="15376" max="15376" width="7.7109375" style="20" customWidth="1"/>
    <col min="15377" max="15377" width="4.7109375" style="20" customWidth="1"/>
    <col min="15378" max="15378" width="14.85546875" style="20" customWidth="1"/>
    <col min="15379" max="15392" width="0" style="20" hidden="1" customWidth="1"/>
    <col min="15393" max="15616" width="8.7109375" style="20"/>
    <col min="15617" max="15617" width="1.140625" style="20" customWidth="1"/>
    <col min="15618" max="15618" width="6.5703125" style="20" customWidth="1"/>
    <col min="15619" max="15619" width="19.140625" style="20" customWidth="1"/>
    <col min="15620" max="15620" width="10.7109375" style="20" customWidth="1"/>
    <col min="15621" max="15621" width="4.7109375" style="20" customWidth="1"/>
    <col min="15622" max="15622" width="10.7109375" style="20" customWidth="1"/>
    <col min="15623" max="15623" width="4.7109375" style="20" customWidth="1"/>
    <col min="15624" max="15624" width="10.7109375" style="20" customWidth="1"/>
    <col min="15625" max="15625" width="4.7109375" style="20" customWidth="1"/>
    <col min="15626" max="15626" width="10.7109375" style="20" customWidth="1"/>
    <col min="15627" max="15627" width="4.7109375" style="20" customWidth="1"/>
    <col min="15628" max="15628" width="10.7109375" style="20" customWidth="1"/>
    <col min="15629" max="15629" width="4.7109375" style="20" customWidth="1"/>
    <col min="15630" max="15630" width="10.7109375" style="20" customWidth="1"/>
    <col min="15631" max="15631" width="4.7109375" style="20" customWidth="1"/>
    <col min="15632" max="15632" width="7.7109375" style="20" customWidth="1"/>
    <col min="15633" max="15633" width="4.7109375" style="20" customWidth="1"/>
    <col min="15634" max="15634" width="14.85546875" style="20" customWidth="1"/>
    <col min="15635" max="15648" width="0" style="20" hidden="1" customWidth="1"/>
    <col min="15649" max="15872" width="8.7109375" style="20"/>
    <col min="15873" max="15873" width="1.140625" style="20" customWidth="1"/>
    <col min="15874" max="15874" width="6.5703125" style="20" customWidth="1"/>
    <col min="15875" max="15875" width="19.140625" style="20" customWidth="1"/>
    <col min="15876" max="15876" width="10.7109375" style="20" customWidth="1"/>
    <col min="15877" max="15877" width="4.7109375" style="20" customWidth="1"/>
    <col min="15878" max="15878" width="10.7109375" style="20" customWidth="1"/>
    <col min="15879" max="15879" width="4.7109375" style="20" customWidth="1"/>
    <col min="15880" max="15880" width="10.7109375" style="20" customWidth="1"/>
    <col min="15881" max="15881" width="4.7109375" style="20" customWidth="1"/>
    <col min="15882" max="15882" width="10.7109375" style="20" customWidth="1"/>
    <col min="15883" max="15883" width="4.7109375" style="20" customWidth="1"/>
    <col min="15884" max="15884" width="10.7109375" style="20" customWidth="1"/>
    <col min="15885" max="15885" width="4.7109375" style="20" customWidth="1"/>
    <col min="15886" max="15886" width="10.7109375" style="20" customWidth="1"/>
    <col min="15887" max="15887" width="4.7109375" style="20" customWidth="1"/>
    <col min="15888" max="15888" width="7.7109375" style="20" customWidth="1"/>
    <col min="15889" max="15889" width="4.7109375" style="20" customWidth="1"/>
    <col min="15890" max="15890" width="14.85546875" style="20" customWidth="1"/>
    <col min="15891" max="15904" width="0" style="20" hidden="1" customWidth="1"/>
    <col min="15905" max="16128" width="8.7109375" style="20"/>
    <col min="16129" max="16129" width="1.140625" style="20" customWidth="1"/>
    <col min="16130" max="16130" width="6.5703125" style="20" customWidth="1"/>
    <col min="16131" max="16131" width="19.140625" style="20" customWidth="1"/>
    <col min="16132" max="16132" width="10.7109375" style="20" customWidth="1"/>
    <col min="16133" max="16133" width="4.7109375" style="20" customWidth="1"/>
    <col min="16134" max="16134" width="10.7109375" style="20" customWidth="1"/>
    <col min="16135" max="16135" width="4.7109375" style="20" customWidth="1"/>
    <col min="16136" max="16136" width="10.7109375" style="20" customWidth="1"/>
    <col min="16137" max="16137" width="4.7109375" style="20" customWidth="1"/>
    <col min="16138" max="16138" width="10.7109375" style="20" customWidth="1"/>
    <col min="16139" max="16139" width="4.7109375" style="20" customWidth="1"/>
    <col min="16140" max="16140" width="10.7109375" style="20" customWidth="1"/>
    <col min="16141" max="16141" width="4.7109375" style="20" customWidth="1"/>
    <col min="16142" max="16142" width="10.7109375" style="20" customWidth="1"/>
    <col min="16143" max="16143" width="4.7109375" style="20" customWidth="1"/>
    <col min="16144" max="16144" width="7.7109375" style="20" customWidth="1"/>
    <col min="16145" max="16145" width="4.7109375" style="20" customWidth="1"/>
    <col min="16146" max="16146" width="14.85546875" style="20" customWidth="1"/>
    <col min="16147" max="16160" width="0" style="20" hidden="1" customWidth="1"/>
    <col min="16161" max="16384" width="8.7109375" style="20"/>
  </cols>
  <sheetData>
    <row r="1" spans="2:32" ht="13.5" thickBot="1">
      <c r="D1" s="20" t="str">
        <f>B4</f>
        <v>6-A1</v>
      </c>
      <c r="F1" s="20" t="str">
        <f>B6</f>
        <v>6-A2</v>
      </c>
      <c r="H1" s="20" t="str">
        <f>B8</f>
        <v>6-A3</v>
      </c>
      <c r="J1" s="20" t="str">
        <f>B10</f>
        <v>6-A4</v>
      </c>
      <c r="L1" s="20" t="str">
        <f>B12</f>
        <v>6-A5</v>
      </c>
      <c r="N1" s="20" t="str">
        <f>B14</f>
        <v>6-A6</v>
      </c>
    </row>
    <row r="2" spans="2:32" ht="30" customHeight="1">
      <c r="B2" s="194" t="s">
        <v>0</v>
      </c>
      <c r="C2" s="210" t="s">
        <v>1</v>
      </c>
      <c r="D2" s="200" t="str">
        <f>+C4</f>
        <v>SV Power</v>
      </c>
      <c r="E2" s="201"/>
      <c r="F2" s="200" t="str">
        <f>+C6</f>
        <v>Sp.Stad Powerbom</v>
      </c>
      <c r="G2" s="201"/>
      <c r="H2" s="200" t="str">
        <f>+C8</f>
        <v>Sp.Stad Sushibom</v>
      </c>
      <c r="I2" s="201"/>
      <c r="J2" s="200" t="str">
        <f>+C10</f>
        <v>Heemstede Superstars</v>
      </c>
      <c r="K2" s="201"/>
      <c r="L2" s="200" t="str">
        <f>+C12</f>
        <v/>
      </c>
      <c r="M2" s="201"/>
      <c r="N2" s="200" t="str">
        <f>+C14</f>
        <v/>
      </c>
      <c r="O2" s="201"/>
      <c r="P2" s="200" t="s">
        <v>2</v>
      </c>
      <c r="Q2" s="201"/>
      <c r="R2" s="206" t="s">
        <v>3</v>
      </c>
    </row>
    <row r="3" spans="2:32" ht="30" customHeight="1" thickBot="1">
      <c r="B3" s="195"/>
      <c r="C3" s="211"/>
      <c r="D3" s="204"/>
      <c r="E3" s="205"/>
      <c r="F3" s="202"/>
      <c r="G3" s="203"/>
      <c r="H3" s="202"/>
      <c r="I3" s="203"/>
      <c r="J3" s="202"/>
      <c r="K3" s="203"/>
      <c r="L3" s="202"/>
      <c r="M3" s="203"/>
      <c r="N3" s="202"/>
      <c r="O3" s="203"/>
      <c r="P3" s="204"/>
      <c r="Q3" s="205"/>
      <c r="R3" s="207"/>
    </row>
    <row r="4" spans="2:32" ht="30" customHeight="1">
      <c r="B4" s="194" t="s">
        <v>4</v>
      </c>
      <c r="C4" s="52" t="str">
        <f>IF(ISNA(VLOOKUP(B4,[1]teams!$B$1:$C$77,2,FALSE)),"",VLOOKUP(B4,[1]teams!$B$1:$C$77,2,FALSE))</f>
        <v>SV Power</v>
      </c>
      <c r="D4" s="208"/>
      <c r="E4" s="53"/>
      <c r="F4" s="199">
        <f>AB4</f>
        <v>2</v>
      </c>
      <c r="G4" s="7">
        <f>AB5</f>
        <v>-10</v>
      </c>
      <c r="H4" s="199">
        <f>AC4</f>
        <v>2</v>
      </c>
      <c r="I4" s="7">
        <f>AC5</f>
        <v>-4</v>
      </c>
      <c r="J4" s="199">
        <f>AD4</f>
        <v>4</v>
      </c>
      <c r="K4" s="7">
        <f>AD5</f>
        <v>16</v>
      </c>
      <c r="L4" s="199" t="str">
        <f>AE4</f>
        <v/>
      </c>
      <c r="M4" s="7">
        <f>AE5</f>
        <v>0</v>
      </c>
      <c r="N4" s="199" t="str">
        <f>AF4</f>
        <v/>
      </c>
      <c r="O4" s="2">
        <f>AF5</f>
        <v>0</v>
      </c>
      <c r="P4" s="192">
        <f>IF(NOT(ISTEXT(D4)),D4) +IF(NOT(ISTEXT(F4)),F4)+IF(NOT(ISTEXT(H4)),H4) +IF(NOT(ISTEXT(J4)),J4)+IF(NOT(ISTEXT(L4)),L4) +IF(NOT(ISTEXT(N4)),N4)</f>
        <v>8</v>
      </c>
      <c r="Q4" s="54">
        <f>IF(AND(E4="",G4="",I4="",K4="",M4="",O4=""),"",E4+G4+I4+K4+M4+O4)</f>
        <v>2</v>
      </c>
      <c r="R4" s="74">
        <f>IF(T4,"",RANK(S4,S4:S15,0)+T4)</f>
        <v>2</v>
      </c>
      <c r="S4" s="20">
        <f>IF(C4="",-10000,IF(P4="","",-(RANK(P4,P4:P15,0)*1000-Q4)))</f>
        <v>-1998</v>
      </c>
      <c r="T4" s="20" t="b">
        <f>IF(C4="",TRUE)</f>
        <v>0</v>
      </c>
      <c r="U4" s="20" t="e">
        <f>VLOOKUP(B4&amp;" "&amp;D1,[1]UITSLAGEN!$N$6:$O$113,2,FALSE)</f>
        <v>#N/A</v>
      </c>
      <c r="V4" s="20">
        <f>VLOOKUP(B4&amp;" "&amp;F1,[1]UITSLAGEN!$N$6:$O$113,2,FALSE)</f>
        <v>2</v>
      </c>
      <c r="W4" s="20" t="e">
        <f>VLOOKUP(B4&amp;" "&amp;H1,[1]UITSLAGEN!$N$6:$O$113,2,FALSE)</f>
        <v>#N/A</v>
      </c>
      <c r="X4" s="20">
        <f>VLOOKUP(B4&amp;" "&amp;J1,[1]UITSLAGEN!$N$6:$O$113,2,FALSE)</f>
        <v>4</v>
      </c>
      <c r="Y4" s="20" t="e">
        <f>VLOOKUP(B4&amp;" "&amp;L1,[1]UITSLAGEN!$N$6:$O$113,2,FALSE)</f>
        <v>#N/A</v>
      </c>
      <c r="Z4" s="20" t="e">
        <f>VLOOKUP(B4&amp;" "&amp;N1,[1]UITSLAGEN!$N$6:$O$113,2,FALSE)</f>
        <v>#N/A</v>
      </c>
      <c r="AA4" s="20" t="str">
        <f t="shared" ref="AA4:AF4" si="0">IF(AND(ISNA(U4),ISNA(U5)),"",IF(ISNA(U4),0,U4)+IF(ISNA(U5),0,U5))</f>
        <v/>
      </c>
      <c r="AB4" s="20">
        <f t="shared" si="0"/>
        <v>2</v>
      </c>
      <c r="AC4" s="20">
        <f t="shared" si="0"/>
        <v>2</v>
      </c>
      <c r="AD4" s="20">
        <f t="shared" si="0"/>
        <v>4</v>
      </c>
      <c r="AE4" s="20" t="str">
        <f t="shared" si="0"/>
        <v/>
      </c>
      <c r="AF4" s="20" t="str">
        <f t="shared" si="0"/>
        <v/>
      </c>
    </row>
    <row r="5" spans="2:32" ht="30" customHeight="1" thickBot="1">
      <c r="B5" s="195"/>
      <c r="C5" s="55"/>
      <c r="D5" s="209"/>
      <c r="E5" s="56"/>
      <c r="F5" s="120"/>
      <c r="G5" s="34"/>
      <c r="H5" s="120"/>
      <c r="I5" s="23"/>
      <c r="J5" s="120"/>
      <c r="K5" s="23"/>
      <c r="L5" s="120"/>
      <c r="M5" s="23"/>
      <c r="N5" s="120"/>
      <c r="O5" s="24"/>
      <c r="P5" s="193"/>
      <c r="Q5" s="57"/>
      <c r="R5" s="75"/>
      <c r="U5" s="20" t="e">
        <f>VLOOKUP(D1&amp;" "&amp;B4,[1]UITSLAGEN!$N$6:$Q$113,4,FALSE)</f>
        <v>#N/A</v>
      </c>
      <c r="V5" s="20" t="e">
        <f>VLOOKUP(F1&amp;" "&amp;B4,[1]UITSLAGEN!$N$6:$Q$113,4,FALSE)</f>
        <v>#N/A</v>
      </c>
      <c r="W5" s="20">
        <f>VLOOKUP(H1&amp;" "&amp;B4,[1]UITSLAGEN!$N$6:$Q$113,4,FALSE)</f>
        <v>2</v>
      </c>
      <c r="X5" s="20" t="e">
        <f>VLOOKUP(J1&amp;" "&amp;B4,[1]UITSLAGEN!$N$6:$Q$113,4,FALSE)</f>
        <v>#N/A</v>
      </c>
      <c r="Y5" s="20" t="e">
        <f>VLOOKUP(L1&amp;" "&amp;B4,[1]UITSLAGEN!$N$6:$Q$113,4,FALSE)</f>
        <v>#N/A</v>
      </c>
      <c r="Z5" s="20" t="e">
        <f>VLOOKUP(N1&amp;" "&amp;B4,[1]UITSLAGEN!$N$6:$Q$113,4,FALSE)</f>
        <v>#N/A</v>
      </c>
      <c r="AB5" s="20">
        <f>IF(AND(ISNA(V4),ISNA(V5)),0,IF(ISNA(V5),0,-VLOOKUP(F1&amp;" "&amp;B4,[1]UITSLAGEN!$N$6:$S$113,5,FALSE))+IF(ISNA(V4),0,VLOOKUP(B4&amp;" "&amp;F1,[1]UITSLAGEN!$N$6:$S$113,5,FALSE)))</f>
        <v>-10</v>
      </c>
      <c r="AC5" s="20">
        <f>IF(AND(ISNA(W4),ISNA(W5)),0,IF(ISNA(W5),0,-VLOOKUP(H1&amp;" "&amp;B4,[1]UITSLAGEN!$N$6:$S$113,5,FALSE))+IF(ISNA(W4),0,VLOOKUP(B4&amp;" "&amp;H1,[1]UITSLAGEN!$N$6:$S$113,5,FALSE)))</f>
        <v>-4</v>
      </c>
      <c r="AD5" s="20">
        <f>IF(AND(ISNA(X4),ISNA(X5)),0,IF(ISNA(X5),0,-VLOOKUP(J1&amp;" "&amp;B4,[1]UITSLAGEN!$N$6:$S$113,5,FALSE))+IF(ISNA(X4),0,VLOOKUP(B4&amp;" "&amp;J1,[1]UITSLAGEN!$N$6:$S$113,5,FALSE)))</f>
        <v>16</v>
      </c>
      <c r="AE5" s="20">
        <f>IF(AND(ISNA(Y4),ISNA(Y5)),0,IF(ISNA(Y5),0,-VLOOKUP(L1&amp;" "&amp;B4,[1]UITSLAGEN!$N$6:$S$113,5,FALSE))+IF(ISNA(Y4),0,VLOOKUP(B4&amp;" "&amp;L1,[1]UITSLAGEN!$N$6:$S$113,5,FALSE)))</f>
        <v>0</v>
      </c>
      <c r="AF5" s="20">
        <f>IF(AND(ISNA(Z4),ISNA(Z5)),0,IF(ISNA(Z5),0,-VLOOKUP(N1&amp;" "&amp;B4,[1]UITSLAGEN!$N$6:$S$113,5,FALSE))+IF(ISNA(Z4),0,VLOOKUP(B4&amp;" "&amp;N1,[1]UITSLAGEN!$N$6:$S$113,5,FALSE)))</f>
        <v>0</v>
      </c>
    </row>
    <row r="6" spans="2:32" ht="30" customHeight="1">
      <c r="B6" s="196" t="s">
        <v>5</v>
      </c>
      <c r="C6" s="52" t="str">
        <f>IF(ISNA(VLOOKUP(B6,[1]teams!$B$1:$C$77,2,FALSE)),"",VLOOKUP(B6,[1]teams!$B$1:$C$77,2,FALSE))</f>
        <v>Sp.Stad Powerbom</v>
      </c>
      <c r="D6" s="82">
        <f>AA6</f>
        <v>2</v>
      </c>
      <c r="E6" s="14">
        <f>AA7</f>
        <v>10</v>
      </c>
      <c r="F6" s="190"/>
      <c r="G6" s="58"/>
      <c r="H6" s="119">
        <f>AC6</f>
        <v>4</v>
      </c>
      <c r="I6" s="3">
        <f>AC7</f>
        <v>8</v>
      </c>
      <c r="J6" s="119">
        <f>AD6</f>
        <v>4</v>
      </c>
      <c r="K6" s="11">
        <f>AD7</f>
        <v>21</v>
      </c>
      <c r="L6" s="119" t="str">
        <f>AE6</f>
        <v/>
      </c>
      <c r="M6" s="3">
        <f>AE7</f>
        <v>0</v>
      </c>
      <c r="N6" s="119" t="str">
        <f>AF6</f>
        <v/>
      </c>
      <c r="O6" s="5">
        <f>AF7</f>
        <v>0</v>
      </c>
      <c r="P6" s="192">
        <f>IF(NOT(ISTEXT(D6)),D6) +IF(NOT(ISTEXT(F6)),F6)+IF(NOT(ISTEXT(H6)),H6) +IF(NOT(ISTEXT(J6)),J6)+IF(NOT(ISTEXT(L6)),L6) +IF(NOT(ISTEXT(N6)),N6)</f>
        <v>10</v>
      </c>
      <c r="Q6" s="54">
        <f>IF(AND(E6="",G6="",I6="",K6="",M6="",O6=""),"",E6+G6+I6+K6+M6+O6)</f>
        <v>39</v>
      </c>
      <c r="R6" s="74">
        <f>IF(T6,"",RANK(S6,S4:S15,0)+T6)</f>
        <v>1</v>
      </c>
      <c r="S6" s="20">
        <f>IF(C6="",-10000,IF(P6="","",-(RANK(P6,P4:P15,0)*1000-Q6)))</f>
        <v>-961</v>
      </c>
      <c r="T6" s="20" t="b">
        <f>IF(C6="",TRUE)</f>
        <v>0</v>
      </c>
      <c r="U6" s="20" t="e">
        <f>VLOOKUP(B6&amp;" "&amp;D1,[1]UITSLAGEN!$N$6:$O$113,2,FALSE)</f>
        <v>#N/A</v>
      </c>
      <c r="V6" s="20" t="e">
        <f>VLOOKUP(B6&amp;" "&amp;F1,[1]UITSLAGEN!$N$6:$O$113,2,FALSE)</f>
        <v>#N/A</v>
      </c>
      <c r="W6" s="20">
        <f>VLOOKUP(B6&amp;" "&amp;H1,[1]UITSLAGEN!$N$6:$O$113,2,FALSE)</f>
        <v>4</v>
      </c>
      <c r="X6" s="20" t="e">
        <f>VLOOKUP(B6&amp;" "&amp;J1,[1]UITSLAGEN!$N$6:$O$113,2,FALSE)</f>
        <v>#N/A</v>
      </c>
      <c r="Y6" s="20" t="e">
        <f>VLOOKUP(B6&amp;" "&amp;L1,[1]UITSLAGEN!$N$6:$O$113,2,FALSE)</f>
        <v>#N/A</v>
      </c>
      <c r="Z6" s="20" t="e">
        <f>VLOOKUP(B6&amp;" "&amp;N1,[1]UITSLAGEN!$N$6:$O$113,2,FALSE)</f>
        <v>#N/A</v>
      </c>
      <c r="AA6" s="20">
        <f>IF(AND(ISNA(U6),ISNA(U7)),"",IF(ISNA(U6),0,U6)+IF(ISNA(U7),0,U7))</f>
        <v>2</v>
      </c>
      <c r="AC6" s="20">
        <f>IF(AND(ISNA(W6),ISNA(W7)),"",IF(ISNA(W6),0,W6)+IF(ISNA(W7),0,W7))</f>
        <v>4</v>
      </c>
      <c r="AD6" s="20">
        <f>IF(AND(ISNA(X6),ISNA(X7)),"",IF(ISNA(X6),0,X6)+IF(ISNA(X7),0,X7))</f>
        <v>4</v>
      </c>
      <c r="AE6" s="20" t="str">
        <f>IF(AND(ISNA(Y6),ISNA(Y7)),"",IF(ISNA(Y6),0,Y6)+IF(ISNA(Y7),0,Y7))</f>
        <v/>
      </c>
      <c r="AF6" s="20" t="str">
        <f>IF(AND(ISNA(Z6),ISNA(Z7)),"",IF(ISNA(Z6),0,Z6)+IF(ISNA(Z7),0,Z7))</f>
        <v/>
      </c>
    </row>
    <row r="7" spans="2:32" ht="30" customHeight="1" thickBot="1">
      <c r="B7" s="197"/>
      <c r="C7" s="55"/>
      <c r="D7" s="83"/>
      <c r="E7" s="26"/>
      <c r="F7" s="198"/>
      <c r="G7" s="56"/>
      <c r="H7" s="120"/>
      <c r="I7" s="34"/>
      <c r="J7" s="120"/>
      <c r="K7" s="26"/>
      <c r="L7" s="120"/>
      <c r="M7" s="23"/>
      <c r="N7" s="120"/>
      <c r="O7" s="24"/>
      <c r="P7" s="193"/>
      <c r="Q7" s="57"/>
      <c r="R7" s="75"/>
      <c r="U7" s="20">
        <f>VLOOKUP(D1&amp;" "&amp;B6,[1]UITSLAGEN!$N$6:$Q$113,4,FALSE)</f>
        <v>2</v>
      </c>
      <c r="V7" s="20" t="e">
        <f>VLOOKUP(F1&amp;" "&amp;B6,[1]UITSLAGEN!$N$6:$Q$113,4,FALSE)</f>
        <v>#N/A</v>
      </c>
      <c r="W7" s="20" t="e">
        <f>VLOOKUP(H1&amp;" "&amp;B6,[1]UITSLAGEN!$N$6:$Q$113,4,FALSE)</f>
        <v>#N/A</v>
      </c>
      <c r="X7" s="20">
        <f>VLOOKUP(J1&amp;" "&amp;B6,[1]UITSLAGEN!$N$6:$Q$113,4,FALSE)</f>
        <v>4</v>
      </c>
      <c r="Y7" s="20" t="e">
        <f>VLOOKUP(L1&amp;" "&amp;B6,[1]UITSLAGEN!$N$6:$Q$113,4,FALSE)</f>
        <v>#N/A</v>
      </c>
      <c r="Z7" s="20" t="e">
        <f>VLOOKUP(N1&amp;" "&amp;B6,[1]UITSLAGEN!$N$6:$Q$113,4,FALSE)</f>
        <v>#N/A</v>
      </c>
      <c r="AA7" s="20">
        <f>IF(AND(ISNA(U6),ISNA(U7)),0,IF(ISNA(U7),0,-VLOOKUP(D1&amp;" "&amp;B6,[1]UITSLAGEN!$N$6:$S$113,5,FALSE))+IF(ISNA(U6),0,VLOOKUP(B6&amp;" "&amp;D1,[1]UITSLAGEN!$N$6:$S$113,5,FALSE)))</f>
        <v>10</v>
      </c>
      <c r="AC7" s="20">
        <f>IF(AND(ISNA(W6),ISNA(W7)),0,IF(ISNA(W7),0,-VLOOKUP(H1&amp;" "&amp;B6,[1]UITSLAGEN!$N$6:$S$113,5,FALSE))+IF(ISNA(W6),0,VLOOKUP(B6&amp;" "&amp;H1,[1]UITSLAGEN!$N$6:$S$113,5,FALSE)))</f>
        <v>8</v>
      </c>
      <c r="AD7" s="20">
        <f>IF(AND(ISNA(X6),ISNA(X7)),0,IF(ISNA(X7),0,-VLOOKUP(J1&amp;" "&amp;B6,[1]UITSLAGEN!$N$6:$S$113,5,FALSE))+IF(ISNA(X6),0,VLOOKUP(B6&amp;" "&amp;J1,[1]UITSLAGEN!$N$6:$S$113,5,FALSE)))</f>
        <v>21</v>
      </c>
      <c r="AE7" s="20">
        <f>IF(AND(ISNA(Y6),ISNA(Y7)),0,IF(ISNA(Y7),0,-VLOOKUP(L1&amp;" "&amp;B6,[1]UITSLAGEN!$N$6:$S$113,5,FALSE))+IF(ISNA(Y6),0,VLOOKUP(B6&amp;" "&amp;L1,[1]UITSLAGEN!$N$6:$S$113,5,FALSE)))</f>
        <v>0</v>
      </c>
      <c r="AF7" s="20">
        <f>IF(AND(ISNA(Z6),ISNA(Z7)),0,IF(ISNA(Z7),0,-VLOOKUP(N1&amp;" "&amp;B6,[1]UITSLAGEN!$N$6:$S$113,5,FALSE))+IF(ISNA(Z6),0,VLOOKUP(B6&amp;" "&amp;N1,[1]UITSLAGEN!$N$6:$S$113,5,FALSE)))</f>
        <v>0</v>
      </c>
    </row>
    <row r="8" spans="2:32" ht="30" customHeight="1">
      <c r="B8" s="196" t="s">
        <v>6</v>
      </c>
      <c r="C8" s="52" t="str">
        <f>IF(ISNA(VLOOKUP(B8,[1]teams!$B$1:$C$77,2,FALSE)),"",VLOOKUP(B8,[1]teams!$B$1:$C$77,2,FALSE))</f>
        <v>Sp.Stad Sushibom</v>
      </c>
      <c r="D8" s="82">
        <f>AA8</f>
        <v>2</v>
      </c>
      <c r="E8" s="4">
        <f>AA9</f>
        <v>4</v>
      </c>
      <c r="F8" s="119">
        <f>AB8</f>
        <v>0</v>
      </c>
      <c r="G8" s="11">
        <f>AB9</f>
        <v>-8</v>
      </c>
      <c r="H8" s="190"/>
      <c r="I8" s="58"/>
      <c r="J8" s="119">
        <f>AD8</f>
        <v>2</v>
      </c>
      <c r="K8" s="3">
        <f>AD9</f>
        <v>6</v>
      </c>
      <c r="L8" s="119" t="str">
        <f>AE8</f>
        <v/>
      </c>
      <c r="M8" s="3">
        <f>AE9</f>
        <v>0</v>
      </c>
      <c r="N8" s="119" t="str">
        <f>AF8</f>
        <v/>
      </c>
      <c r="O8" s="5">
        <f>AF9</f>
        <v>0</v>
      </c>
      <c r="P8" s="192">
        <f>IF(NOT(ISTEXT(D8)),D8) +IF(NOT(ISTEXT(F8)),F8)+IF(NOT(ISTEXT(H8)),H8) +IF(NOT(ISTEXT(J8)),J8)+IF(NOT(ISTEXT(L8)),L8) +IF(NOT(ISTEXT(N8)),N8)</f>
        <v>4</v>
      </c>
      <c r="Q8" s="54">
        <f>IF(AND(E8="",G8="",I8="",K8="",M8="",O8=""),"",E8+G8+I8+K8+M8+O8)</f>
        <v>2</v>
      </c>
      <c r="R8" s="74">
        <f>IF(T8,"",RANK(S8,S4:S15,0)+T8)</f>
        <v>3</v>
      </c>
      <c r="S8" s="20">
        <f>IF(C8="",-10000,IF(P8="","",-(RANK(P8,P4:P15,0)*1000-Q8)))</f>
        <v>-2998</v>
      </c>
      <c r="T8" s="20" t="b">
        <f>IF(C8="",TRUE)</f>
        <v>0</v>
      </c>
      <c r="U8" s="20">
        <f>VLOOKUP(B8&amp;" "&amp;D1,[1]UITSLAGEN!$N$6:$O$113,2,FALSE)</f>
        <v>2</v>
      </c>
      <c r="V8" s="20" t="e">
        <f>VLOOKUP(B8&amp;" "&amp;F1,[1]UITSLAGEN!$N$6:$O$113,2,FALSE)</f>
        <v>#N/A</v>
      </c>
      <c r="W8" s="20" t="e">
        <f>VLOOKUP(B8&amp;" "&amp;H1,[1]UITSLAGEN!$N$6:$O$113,2,FALSE)</f>
        <v>#N/A</v>
      </c>
      <c r="X8" s="20">
        <f>VLOOKUP(B8&amp;" "&amp;J1,[1]UITSLAGEN!$N$6:$O$113,2,FALSE)</f>
        <v>2</v>
      </c>
      <c r="Y8" s="20" t="e">
        <f>VLOOKUP(B8&amp;" "&amp;L1,[1]UITSLAGEN!$N$6:$O$113,2,FALSE)</f>
        <v>#N/A</v>
      </c>
      <c r="Z8" s="20" t="e">
        <f>VLOOKUP(B8&amp;" "&amp;N1,[1]UITSLAGEN!$N$6:$O$113,2,FALSE)</f>
        <v>#N/A</v>
      </c>
      <c r="AA8" s="20">
        <f>IF(AND(ISNA(U8),ISNA(U9)),"",IF(ISNA(U8),0,U8)+IF(ISNA(U9),0,U9))</f>
        <v>2</v>
      </c>
      <c r="AB8" s="20">
        <f>IF(AND(ISNA(V8),ISNA(V9)),"",IF(ISNA(V8),0,V8)+IF(ISNA(V9),0,V9))</f>
        <v>0</v>
      </c>
      <c r="AD8" s="20">
        <f>IF(AND(ISNA(X8),ISNA(X9)),"",IF(ISNA(X8),0,X8)+IF(ISNA(X9),0,X9))</f>
        <v>2</v>
      </c>
      <c r="AE8" s="20" t="str">
        <f>IF(AND(ISNA(Y8),ISNA(Y9)),"",IF(ISNA(Y8),0,Y8)+IF(ISNA(Y9),0,Y9))</f>
        <v/>
      </c>
      <c r="AF8" s="20" t="str">
        <f>IF(AND(ISNA(Z8),ISNA(Z9)),"",IF(ISNA(Z8),0,Z8)+IF(ISNA(Z9),0,Z9))</f>
        <v/>
      </c>
    </row>
    <row r="9" spans="2:32" ht="30" customHeight="1" thickBot="1">
      <c r="B9" s="197"/>
      <c r="C9" s="55"/>
      <c r="D9" s="83"/>
      <c r="E9" s="23"/>
      <c r="F9" s="120"/>
      <c r="G9" s="26"/>
      <c r="H9" s="198"/>
      <c r="I9" s="56"/>
      <c r="J9" s="120"/>
      <c r="K9" s="34"/>
      <c r="L9" s="120"/>
      <c r="M9" s="23"/>
      <c r="N9" s="120"/>
      <c r="O9" s="24"/>
      <c r="P9" s="193"/>
      <c r="Q9" s="57"/>
      <c r="R9" s="75"/>
      <c r="U9" s="20" t="e">
        <f>VLOOKUP(D1&amp;" "&amp;B8,[1]UITSLAGEN!$N$6:$Q$113,4,FALSE)</f>
        <v>#N/A</v>
      </c>
      <c r="V9" s="20">
        <f>VLOOKUP(F1&amp;" "&amp;B8,[1]UITSLAGEN!$N$6:$Q$113,4,FALSE)</f>
        <v>0</v>
      </c>
      <c r="W9" s="20" t="e">
        <f>VLOOKUP(H1&amp;" "&amp;B8,[1]UITSLAGEN!$N$6:$Q$113,4,FALSE)</f>
        <v>#N/A</v>
      </c>
      <c r="X9" s="20" t="e">
        <f>VLOOKUP(J1&amp;" "&amp;B8,[1]UITSLAGEN!$N$6:$Q$113,4,FALSE)</f>
        <v>#N/A</v>
      </c>
      <c r="Y9" s="20" t="e">
        <f>VLOOKUP(L1&amp;" "&amp;B8,[1]UITSLAGEN!$N$6:$Q$113,4,FALSE)</f>
        <v>#N/A</v>
      </c>
      <c r="Z9" s="20" t="e">
        <f>VLOOKUP(N1&amp;" "&amp;B8,[1]UITSLAGEN!$N$6:$Q$113,4,FALSE)</f>
        <v>#N/A</v>
      </c>
      <c r="AA9" s="20">
        <f>IF(AND(ISNA(U8),ISNA(U9)),0,IF(ISNA(U9),0,-VLOOKUP(D1&amp;" "&amp;B8,[1]UITSLAGEN!$N$6:$S$113,5,FALSE))+IF(ISNA(U8),0,VLOOKUP(B8&amp;" "&amp;D1,[1]UITSLAGEN!$N$6:$S$113,5,FALSE)))</f>
        <v>4</v>
      </c>
      <c r="AB9" s="20">
        <f>IF(AND(ISNA(V8),ISNA(V9)),0,IF(ISNA(V9),0,-VLOOKUP(F1&amp;" "&amp;B8,[1]UITSLAGEN!$N$6:$S$113,5,FALSE))+IF(ISNA(V8),0,VLOOKUP(B8&amp;" "&amp;F1,[1]UITSLAGEN!$N$6:$S$113,5,FALSE)))</f>
        <v>-8</v>
      </c>
      <c r="AD9" s="20">
        <f>IF(AND(ISNA(X8),ISNA(X9)),0,IF(ISNA(X9),0,-VLOOKUP(J1&amp;" "&amp;B8,[1]UITSLAGEN!$N$6:$S$113,5,FALSE))+IF(ISNA(X8),0,VLOOKUP(B8&amp;" "&amp;J1,[1]UITSLAGEN!$N$6:$S$113,5,FALSE)))</f>
        <v>6</v>
      </c>
      <c r="AE9" s="20">
        <f>IF(AND(ISNA(Y8),ISNA(Y9)),0,IF(ISNA(Y9),0,-VLOOKUP(L1&amp;" "&amp;B8,[1]UITSLAGEN!$N$6:$S$113,5,FALSE))+IF(ISNA(Y8),0,VLOOKUP(B8&amp;" "&amp;L1,[1]UITSLAGEN!$N$6:$S$113,5,FALSE)))</f>
        <v>0</v>
      </c>
      <c r="AF9" s="20">
        <f>IF(AND(ISNA(Z8),ISNA(Z9)),0,IF(ISNA(Z9),0,-VLOOKUP(N1&amp;" "&amp;B8,[1]UITSLAGEN!$N$6:$S$113,5,FALSE))+IF(ISNA(Z8),0,VLOOKUP(B8&amp;" "&amp;N1,[1]UITSLAGEN!$N$6:$S$113,5,FALSE)))</f>
        <v>0</v>
      </c>
    </row>
    <row r="10" spans="2:32" ht="30" customHeight="1">
      <c r="B10" s="196" t="s">
        <v>7</v>
      </c>
      <c r="C10" s="52" t="str">
        <f>IF(ISNA(VLOOKUP(B10,[1]teams!$B$1:$C$77,2,FALSE)),"",VLOOKUP(B10,[1]teams!$B$1:$C$77,2,FALSE))</f>
        <v>Heemstede Superstars</v>
      </c>
      <c r="D10" s="82">
        <f>AA10</f>
        <v>0</v>
      </c>
      <c r="E10" s="3">
        <f>AA11</f>
        <v>-16</v>
      </c>
      <c r="F10" s="119">
        <f>AB10</f>
        <v>0</v>
      </c>
      <c r="G10" s="3">
        <f>AB11</f>
        <v>-21</v>
      </c>
      <c r="H10" s="119">
        <f>AC10</f>
        <v>2</v>
      </c>
      <c r="I10" s="14">
        <f>AC11</f>
        <v>-6</v>
      </c>
      <c r="J10" s="190"/>
      <c r="K10" s="58"/>
      <c r="L10" s="119" t="str">
        <f>AE10</f>
        <v/>
      </c>
      <c r="M10" s="3">
        <f>AE11</f>
        <v>0</v>
      </c>
      <c r="N10" s="119" t="str">
        <f>AF10</f>
        <v/>
      </c>
      <c r="O10" s="5">
        <f>AF11</f>
        <v>0</v>
      </c>
      <c r="P10" s="192">
        <f>IF(NOT(ISTEXT(D10)),D10) +IF(NOT(ISTEXT(F10)),F10)+IF(NOT(ISTEXT(H10)),H10) +IF(NOT(ISTEXT(J10)),J10)+IF(NOT(ISTEXT(L10)),L10) +IF(NOT(ISTEXT(N10)),N10)</f>
        <v>2</v>
      </c>
      <c r="Q10" s="54">
        <f>IF(AND(E10="",G10="",I10="",K10="",M10="",O10=""),"",E10+G10+I10+K10+M10+O10)</f>
        <v>-43</v>
      </c>
      <c r="R10" s="74">
        <f>IF(T10,"",RANK(S10,S4:S15,0)+T10)</f>
        <v>4</v>
      </c>
      <c r="S10" s="20">
        <f>IF(C10="",-10000,IF(P10="","",-(RANK(P10,P4:P15,0)*1000-Q10)))</f>
        <v>-4043</v>
      </c>
      <c r="T10" s="20" t="b">
        <f>IF(C10="",TRUE)</f>
        <v>0</v>
      </c>
      <c r="U10" s="20" t="e">
        <f>VLOOKUP(B10&amp;" "&amp;D1,[1]UITSLAGEN!$N$6:$O$113,2,FALSE)</f>
        <v>#N/A</v>
      </c>
      <c r="V10" s="20">
        <f>VLOOKUP(B10&amp;" "&amp;F1,[1]UITSLAGEN!$N$6:$O$113,2,FALSE)</f>
        <v>0</v>
      </c>
      <c r="W10" s="20" t="e">
        <f>VLOOKUP(B10&amp;" "&amp;H1,[1]UITSLAGEN!$N$6:$O$113,2,FALSE)</f>
        <v>#N/A</v>
      </c>
      <c r="X10" s="20" t="e">
        <f>VLOOKUP(B10&amp;" "&amp;J1,[1]UITSLAGEN!$N$6:$O$113,2,FALSE)</f>
        <v>#N/A</v>
      </c>
      <c r="Y10" s="20" t="e">
        <f>VLOOKUP(B10&amp;" "&amp;L1,[1]UITSLAGEN!$N$6:$O$113,2,FALSE)</f>
        <v>#N/A</v>
      </c>
      <c r="Z10" s="20" t="e">
        <f>VLOOKUP(B10&amp;" "&amp;N1,[1]UITSLAGEN!$N$6:$O$113,2,FALSE)</f>
        <v>#N/A</v>
      </c>
      <c r="AA10" s="20">
        <f>IF(AND(ISNA(U10),ISNA(U11)),"",IF(ISNA(U10),0,U10)+IF(ISNA(U11),0,U11))</f>
        <v>0</v>
      </c>
      <c r="AB10" s="20">
        <f>IF(AND(ISNA(V10),ISNA(V11)),"",IF(ISNA(V10),0,V10)+IF(ISNA(V11),0,V11))</f>
        <v>0</v>
      </c>
      <c r="AC10" s="20">
        <f>IF(AND(ISNA(W10),ISNA(W11)),"",IF(ISNA(W10),0,W10)+IF(ISNA(W11),0,W11))</f>
        <v>2</v>
      </c>
      <c r="AE10" s="20" t="str">
        <f>IF(AND(ISNA(Y10),ISNA(Y11)),"",IF(ISNA(Y10),0,Y10)+IF(ISNA(Y11),0,Y11))</f>
        <v/>
      </c>
      <c r="AF10" s="20" t="str">
        <f>IF(AND(ISNA(Z10),ISNA(Z11)),"",IF(ISNA(Z10),0,Z10)+IF(ISNA(Z11),0,Z11))</f>
        <v/>
      </c>
    </row>
    <row r="11" spans="2:32" ht="30" customHeight="1" thickBot="1">
      <c r="B11" s="197"/>
      <c r="C11" s="55"/>
      <c r="D11" s="83"/>
      <c r="E11" s="23"/>
      <c r="F11" s="120"/>
      <c r="G11" s="23"/>
      <c r="H11" s="120"/>
      <c r="I11" s="26"/>
      <c r="J11" s="198"/>
      <c r="K11" s="56"/>
      <c r="L11" s="120"/>
      <c r="M11" s="34"/>
      <c r="N11" s="120"/>
      <c r="O11" s="24"/>
      <c r="P11" s="193"/>
      <c r="Q11" s="57"/>
      <c r="R11" s="75"/>
      <c r="U11" s="20">
        <f>VLOOKUP(D1&amp;" "&amp;B10,[1]UITSLAGEN!$N$6:$Q$113,4,FALSE)</f>
        <v>0</v>
      </c>
      <c r="V11" s="20" t="e">
        <f>VLOOKUP(F1&amp;" "&amp;B10,[1]UITSLAGEN!$N$6:$Q$113,4,FALSE)</f>
        <v>#N/A</v>
      </c>
      <c r="W11" s="20">
        <f>VLOOKUP(H1&amp;" "&amp;B10,[1]UITSLAGEN!$N$6:$Q$113,4,FALSE)</f>
        <v>2</v>
      </c>
      <c r="X11" s="20" t="e">
        <f>VLOOKUP(J1&amp;" "&amp;B10,[1]UITSLAGEN!$N$6:$Q$113,4,FALSE)</f>
        <v>#N/A</v>
      </c>
      <c r="Y11" s="20" t="e">
        <f>VLOOKUP(L1&amp;" "&amp;B10,[1]UITSLAGEN!$N$6:$Q$113,4,FALSE)</f>
        <v>#N/A</v>
      </c>
      <c r="Z11" s="20" t="e">
        <f>VLOOKUP(N1&amp;" "&amp;B10,[1]UITSLAGEN!$N$6:$Q$113,4,FALSE)</f>
        <v>#N/A</v>
      </c>
      <c r="AA11" s="20">
        <f>IF(AND(ISNA(U10),ISNA(U11)),0,IF(ISNA(U11),0,-VLOOKUP(D1&amp;" "&amp;B10,[1]UITSLAGEN!$N$6:$S$113,5,FALSE))+IF(ISNA(U10),0,VLOOKUP(B10&amp;" "&amp;D1,[1]UITSLAGEN!$N$6:$S$113,5,FALSE)))</f>
        <v>-16</v>
      </c>
      <c r="AB11" s="20">
        <f>IF(AND(ISNA(V10),ISNA(V11)),0,IF(ISNA(V11),0,-VLOOKUP(F1&amp;" "&amp;B10,[1]UITSLAGEN!$N$6:$S$113,5,FALSE))+IF(ISNA(V10),0,VLOOKUP(B10&amp;" "&amp;F1,[1]UITSLAGEN!$N$6:$S$113,5,FALSE)))</f>
        <v>-21</v>
      </c>
      <c r="AC11" s="20">
        <f>IF(AND(ISNA(W10),ISNA(W11)),0,IF(ISNA(W11),0,-VLOOKUP(H1&amp;" "&amp;B10,[1]UITSLAGEN!$N$6:$S$113,5,FALSE))+IF(ISNA(W10),0,VLOOKUP(B10&amp;" "&amp;H1,[1]UITSLAGEN!$N$6:$S$113,5,FALSE)))</f>
        <v>-6</v>
      </c>
      <c r="AE11" s="20">
        <f>IF(AND(ISNA(Y10),ISNA(Y11)),0,IF(ISNA(Y11),0,-VLOOKUP(L1&amp;" "&amp;B10,[1]UITSLAGEN!$N$6:$S$113,5,FALSE))+IF(ISNA(Y10),0,VLOOKUP(B10&amp;" "&amp;L1,[1]UITSLAGEN!$N$6:$S$113,5,FALSE)))</f>
        <v>0</v>
      </c>
      <c r="AF11" s="20">
        <f>IF(AND(ISNA(Z10),ISNA(Z11)),0,IF(ISNA(Z11),0,-VLOOKUP(N1&amp;" "&amp;B10,[1]UITSLAGEN!$N$6:$S$113,5,FALSE))+IF(ISNA(Z10),0,VLOOKUP(B10&amp;" "&amp;N1,[1]UITSLAGEN!$N$6:$S$113,5,FALSE)))</f>
        <v>0</v>
      </c>
    </row>
    <row r="12" spans="2:32" ht="30" customHeight="1">
      <c r="B12" s="196" t="s">
        <v>8</v>
      </c>
      <c r="C12" s="52" t="str">
        <f>IF(ISNA(VLOOKUP(B12,[1]teams!$B$1:$C$77,2,FALSE)),"",VLOOKUP(B12,[1]teams!$B$1:$C$77,2,FALSE))</f>
        <v/>
      </c>
      <c r="D12" s="82" t="str">
        <f>AA12</f>
        <v/>
      </c>
      <c r="E12" s="3">
        <f>AA13</f>
        <v>0</v>
      </c>
      <c r="F12" s="119" t="str">
        <f>AB12</f>
        <v/>
      </c>
      <c r="G12" s="3">
        <f>AB13</f>
        <v>0</v>
      </c>
      <c r="H12" s="119" t="str">
        <f>AC12</f>
        <v/>
      </c>
      <c r="I12" s="3">
        <f>AC13</f>
        <v>0</v>
      </c>
      <c r="J12" s="119" t="str">
        <f>AD12</f>
        <v/>
      </c>
      <c r="K12" s="14">
        <f>AD13</f>
        <v>0</v>
      </c>
      <c r="L12" s="190"/>
      <c r="M12" s="58"/>
      <c r="N12" s="119" t="str">
        <f>AF12</f>
        <v/>
      </c>
      <c r="O12" s="5">
        <f>AF13</f>
        <v>0</v>
      </c>
      <c r="P12" s="192">
        <f>IF(NOT(ISTEXT(D12)),D12) +IF(NOT(ISTEXT(F12)),F12)+IF(NOT(ISTEXT(H12)),H12) +IF(NOT(ISTEXT(J12)),J12)+IF(NOT(ISTEXT(L12)),L12) +IF(NOT(ISTEXT(N12)),N12)</f>
        <v>0</v>
      </c>
      <c r="Q12" s="54">
        <f>IF(AND(E12="",G12="",I12="",K12="",M12="",O12=""),"",E12+G12+I12+K12+M12+O12)</f>
        <v>0</v>
      </c>
      <c r="R12" s="74" t="str">
        <f>IF(T12,"",RANK(S12,S4:S15,0)+T12)</f>
        <v/>
      </c>
      <c r="S12" s="20">
        <f>IF(C12="",-10000,IF(P12="","",-(RANK(P12,P4:P15,0)*1000-Q12)))</f>
        <v>-10000</v>
      </c>
      <c r="T12" s="20" t="b">
        <f>IF(C12="",TRUE)</f>
        <v>1</v>
      </c>
      <c r="U12" s="20" t="e">
        <f>VLOOKUP(B12&amp;" "&amp;D1,[1]UITSLAGEN!$N$6:$O$113,2,FALSE)</f>
        <v>#N/A</v>
      </c>
      <c r="V12" s="20" t="e">
        <f>VLOOKUP(B12&amp;" "&amp;F1,[1]UITSLAGEN!$N$6:$O$113,2,FALSE)</f>
        <v>#N/A</v>
      </c>
      <c r="W12" s="20" t="e">
        <f>VLOOKUP(B12&amp;" "&amp;H1,[1]UITSLAGEN!$N$6:$O$113,2,FALSE)</f>
        <v>#N/A</v>
      </c>
      <c r="X12" s="20" t="e">
        <f>VLOOKUP(B12&amp;" "&amp;J1,[1]UITSLAGEN!$N$6:$O$113,2,FALSE)</f>
        <v>#N/A</v>
      </c>
      <c r="Y12" s="20" t="e">
        <f>VLOOKUP(B12&amp;" "&amp;L1,[1]UITSLAGEN!$N$6:$O$113,2,FALSE)</f>
        <v>#N/A</v>
      </c>
      <c r="Z12" s="20" t="e">
        <f>VLOOKUP(B12&amp;" "&amp;N1,[1]UITSLAGEN!$N$6:$O$113,2,FALSE)</f>
        <v>#N/A</v>
      </c>
      <c r="AA12" s="20" t="str">
        <f>IF(AND(ISNA(U12),ISNA(U13)),"",IF(ISNA(U12),0,U12)+IF(ISNA(U13),0,U13))</f>
        <v/>
      </c>
      <c r="AB12" s="20" t="str">
        <f>IF(AND(ISNA(V12),ISNA(V13)),"",IF(ISNA(V12),0,V12)+IF(ISNA(V13),0,V13))</f>
        <v/>
      </c>
      <c r="AC12" s="20" t="str">
        <f>IF(AND(ISNA(W12),ISNA(W13)),"",IF(ISNA(W12),0,W12)+IF(ISNA(W13),0,W13))</f>
        <v/>
      </c>
      <c r="AD12" s="20" t="str">
        <f>IF(AND(ISNA(X12),ISNA(X13)),"",IF(ISNA(X12),0,X12)+IF(ISNA(X13),0,X13))</f>
        <v/>
      </c>
      <c r="AF12" s="20" t="str">
        <f>IF(AND(ISNA(Z12),ISNA(Z13)),"",IF(ISNA(Z12),0,Z12)+IF(ISNA(Z13),0,Z13))</f>
        <v/>
      </c>
    </row>
    <row r="13" spans="2:32" ht="30" customHeight="1" thickBot="1">
      <c r="B13" s="197"/>
      <c r="C13" s="55"/>
      <c r="D13" s="83"/>
      <c r="E13" s="23"/>
      <c r="F13" s="120"/>
      <c r="G13" s="23"/>
      <c r="H13" s="120"/>
      <c r="I13" s="23"/>
      <c r="J13" s="120"/>
      <c r="K13" s="26"/>
      <c r="L13" s="198"/>
      <c r="M13" s="56"/>
      <c r="N13" s="120"/>
      <c r="O13" s="45"/>
      <c r="P13" s="193"/>
      <c r="Q13" s="57"/>
      <c r="R13" s="75"/>
      <c r="U13" s="20" t="e">
        <f>VLOOKUP(D1&amp;" "&amp;B12,[1]UITSLAGEN!$N$6:$Q$113,4,FALSE)</f>
        <v>#N/A</v>
      </c>
      <c r="V13" s="20" t="e">
        <f>VLOOKUP(F1&amp;" "&amp;B12,[1]UITSLAGEN!$N$6:$Q$113,4,FALSE)</f>
        <v>#N/A</v>
      </c>
      <c r="W13" s="20" t="e">
        <f>VLOOKUP(H1&amp;" "&amp;B12,[1]UITSLAGEN!$N$6:$Q$113,4,FALSE)</f>
        <v>#N/A</v>
      </c>
      <c r="X13" s="20" t="e">
        <f>VLOOKUP(J1&amp;" "&amp;B12,[1]UITSLAGEN!$N$6:$Q$113,4,FALSE)</f>
        <v>#N/A</v>
      </c>
      <c r="Y13" s="20" t="e">
        <f>VLOOKUP(L1&amp;" "&amp;B12,[1]UITSLAGEN!$N$6:$Q$113,4,FALSE)</f>
        <v>#N/A</v>
      </c>
      <c r="Z13" s="20" t="e">
        <f>VLOOKUP(N1&amp;" "&amp;B12,[1]UITSLAGEN!$N$6:$Q$113,4,FALSE)</f>
        <v>#N/A</v>
      </c>
      <c r="AA13" s="20">
        <f>IF(AND(ISNA(U12),ISNA(U13)),0,IF(ISNA(U13),0,-VLOOKUP(D1&amp;" "&amp;B12,[1]UITSLAGEN!$N$6:$S$113,5,FALSE))+IF(ISNA(U12),0,VLOOKUP(B12&amp;" "&amp;D1,[1]UITSLAGEN!$N$6:$S$113,5,FALSE)))</f>
        <v>0</v>
      </c>
      <c r="AB13" s="20">
        <f>IF(AND(ISNA(V12),ISNA(V13)),0,IF(ISNA(V13),0,-VLOOKUP(F1&amp;" "&amp;B12,[1]UITSLAGEN!$N$6:$S$113,5,FALSE))+IF(ISNA(V12),0,VLOOKUP(B12&amp;" "&amp;F1,[1]UITSLAGEN!$N$6:$S$113,5,FALSE)))</f>
        <v>0</v>
      </c>
      <c r="AC13" s="20">
        <f>IF(AND(ISNA(W12),ISNA(W13)),0,IF(ISNA(W13),0,-VLOOKUP(H1&amp;" "&amp;B12,[1]UITSLAGEN!$N$6:$S$113,5,FALSE))+IF(ISNA(W12),0,VLOOKUP(B12&amp;" "&amp;H1,[1]UITSLAGEN!$N$6:$S$113,5,FALSE)))</f>
        <v>0</v>
      </c>
      <c r="AD13" s="20">
        <f>IF(AND(ISNA(X12),ISNA(X13)),0,IF(ISNA(X13),0,-VLOOKUP(J1&amp;" "&amp;B12,[1]UITSLAGEN!$N$6:$S$113,5,FALSE))+IF(ISNA(X12),0,VLOOKUP(B12&amp;" "&amp;J1,[1]UITSLAGEN!$N$6:$S$113,5,FALSE)))</f>
        <v>0</v>
      </c>
      <c r="AF13" s="20">
        <f>IF(AND(ISNA(Z12),ISNA(Z13)),0,IF(ISNA(Z13),0,-VLOOKUP(N1&amp;" "&amp;B12,[1]UITSLAGEN!$N$6:$S$113,5,FALSE))+IF(ISNA(Z12),0,VLOOKUP(B12&amp;" "&amp;N1,[1]UITSLAGEN!$N$6:$S$113,5,FALSE)))</f>
        <v>0</v>
      </c>
    </row>
    <row r="14" spans="2:32" ht="30" customHeight="1">
      <c r="B14" s="196" t="s">
        <v>9</v>
      </c>
      <c r="C14" s="52" t="str">
        <f>IF(ISNA(VLOOKUP(B14,[1]teams!$B$1:$C$77,2,FALSE)),"",VLOOKUP(B14,[1]teams!$B$1:$C$77,2,FALSE))</f>
        <v/>
      </c>
      <c r="D14" s="82" t="str">
        <f>AA14</f>
        <v/>
      </c>
      <c r="E14" s="1">
        <f>AA15</f>
        <v>0</v>
      </c>
      <c r="F14" s="119" t="str">
        <f>AB14</f>
        <v/>
      </c>
      <c r="G14" s="1">
        <f>AB15</f>
        <v>0</v>
      </c>
      <c r="H14" s="119" t="str">
        <f>AC14</f>
        <v/>
      </c>
      <c r="I14" s="1">
        <f>AC15</f>
        <v>0</v>
      </c>
      <c r="J14" s="119" t="str">
        <f>AD14</f>
        <v/>
      </c>
      <c r="K14" s="1">
        <f>AD15</f>
        <v>0</v>
      </c>
      <c r="L14" s="119" t="str">
        <f>AE14</f>
        <v/>
      </c>
      <c r="M14" s="14">
        <f>AE15</f>
        <v>0</v>
      </c>
      <c r="N14" s="190"/>
      <c r="O14" s="58"/>
      <c r="P14" s="192">
        <f>IF(NOT(ISTEXT(D14)),D14) +IF(NOT(ISTEXT(F14)),F14)+IF(NOT(ISTEXT(H14)),H14) +IF(NOT(ISTEXT(J14)),J14)+IF(NOT(ISTEXT(L14)),L14) +IF(NOT(ISTEXT(N14)),N14)</f>
        <v>0</v>
      </c>
      <c r="Q14" s="54">
        <f>IF(AND(E14="",G14="",I14="",K14="",M14="",O14=""),"",E14+G14+I14+K14+M14+O14)</f>
        <v>0</v>
      </c>
      <c r="R14" s="74" t="str">
        <f>IF(T14,"",RANK(S14,S4:S15,0)+T14)</f>
        <v/>
      </c>
      <c r="S14" s="20">
        <f>IF(C14="",-10000,IF(P14="","",-(RANK(P14,P4:P15,0)*1000-Q14)))</f>
        <v>-10000</v>
      </c>
      <c r="T14" s="20" t="b">
        <f>IF(C14="",TRUE)</f>
        <v>1</v>
      </c>
      <c r="U14" s="20" t="e">
        <f>VLOOKUP(B14&amp;" "&amp;D1,[1]UITSLAGEN!$N$6:$O$113,2,FALSE)</f>
        <v>#N/A</v>
      </c>
      <c r="V14" s="20" t="e">
        <f>VLOOKUP(B14&amp;" "&amp;F1,[1]UITSLAGEN!$N$6:$O$113,2,FALSE)</f>
        <v>#N/A</v>
      </c>
      <c r="W14" s="20" t="e">
        <f>VLOOKUP(B14&amp;" "&amp;H1,[1]UITSLAGEN!$N$6:$O$113,2,FALSE)</f>
        <v>#N/A</v>
      </c>
      <c r="X14" s="20" t="e">
        <f>VLOOKUP(B14&amp;" "&amp;J1,[1]UITSLAGEN!$N$6:$O$113,2,FALSE)</f>
        <v>#N/A</v>
      </c>
      <c r="Y14" s="20" t="e">
        <f>VLOOKUP(B14&amp;" "&amp;L1,[1]UITSLAGEN!$N$6:$O$113,2,FALSE)</f>
        <v>#N/A</v>
      </c>
      <c r="Z14" s="20" t="e">
        <f>VLOOKUP(B14&amp;" "&amp;N1,[1]UITSLAGEN!$N$6:$O$113,2,FALSE)</f>
        <v>#N/A</v>
      </c>
      <c r="AA14" s="20" t="str">
        <f>IF(AND(ISNA(U14),ISNA(U15)),"",IF(ISNA(U14),0,U14)+IF(ISNA(U15),0,U15))</f>
        <v/>
      </c>
      <c r="AB14" s="20" t="str">
        <f>IF(AND(ISNA(V14),ISNA(V15)),"",IF(ISNA(V14),0,V14)+IF(ISNA(V15),0,V15))</f>
        <v/>
      </c>
      <c r="AC14" s="20" t="str">
        <f>IF(AND(ISNA(W14),ISNA(W15)),"",IF(ISNA(W14),0,W14)+IF(ISNA(W15),0,W15))</f>
        <v/>
      </c>
      <c r="AD14" s="20" t="str">
        <f>IF(AND(ISNA(X14),ISNA(X15)),"",IF(ISNA(X14),0,X14)+IF(ISNA(X15),0,X15))</f>
        <v/>
      </c>
      <c r="AE14" s="20" t="str">
        <f>IF(AND(ISNA(Y14),ISNA(Y15)),"",IF(ISNA(Y14),0,Y14)+IF(ISNA(Y15),0,Y15))</f>
        <v/>
      </c>
    </row>
    <row r="15" spans="2:32" ht="30" customHeight="1" thickBot="1">
      <c r="B15" s="197"/>
      <c r="C15" s="55"/>
      <c r="D15" s="118"/>
      <c r="E15" s="30"/>
      <c r="F15" s="105"/>
      <c r="G15" s="30"/>
      <c r="H15" s="105"/>
      <c r="I15" s="30"/>
      <c r="J15" s="105"/>
      <c r="K15" s="30"/>
      <c r="L15" s="105"/>
      <c r="M15" s="29"/>
      <c r="N15" s="191"/>
      <c r="O15" s="59"/>
      <c r="P15" s="193"/>
      <c r="Q15" s="57"/>
      <c r="R15" s="75"/>
      <c r="U15" s="20" t="e">
        <f>VLOOKUP(D1&amp;" "&amp;B14,[1]UITSLAGEN!$N$6:$Q$113,4,FALSE)</f>
        <v>#N/A</v>
      </c>
      <c r="V15" s="20" t="e">
        <f>VLOOKUP(F1&amp;" "&amp;B14,[1]UITSLAGEN!$N$6:$Q$113,4,FALSE)</f>
        <v>#N/A</v>
      </c>
      <c r="W15" s="20" t="e">
        <f>VLOOKUP(H1&amp;" "&amp;B14,[1]UITSLAGEN!$N$6:$Q$113,4,FALSE)</f>
        <v>#N/A</v>
      </c>
      <c r="X15" s="20" t="e">
        <f>VLOOKUP(J1&amp;" "&amp;B14,[1]UITSLAGEN!$N$6:$Q$113,4,FALSE)</f>
        <v>#N/A</v>
      </c>
      <c r="Y15" s="20" t="e">
        <f>VLOOKUP(L1&amp;" "&amp;B14,[1]UITSLAGEN!$N$6:$Q$113,4,FALSE)</f>
        <v>#N/A</v>
      </c>
      <c r="Z15" s="20" t="e">
        <f>VLOOKUP(N1&amp;" "&amp;B14,[1]UITSLAGEN!$N$6:$Q$113,4,FALSE)</f>
        <v>#N/A</v>
      </c>
      <c r="AA15" s="20">
        <f>IF(AND(ISNA(U14),ISNA(U15)),0,IF(ISNA(U15),0,-VLOOKUP(D1&amp;" "&amp;B14,[1]UITSLAGEN!$N$6:$S$113,5,FALSE))+IF(ISNA(U14),0,VLOOKUP(B14&amp;" "&amp;D1,[1]UITSLAGEN!$N$6:$S$113,5,FALSE)))</f>
        <v>0</v>
      </c>
      <c r="AB15" s="20">
        <f>IF(AND(ISNA(V14),ISNA(V15)),0,IF(ISNA(V15),0,-VLOOKUP(F1&amp;" "&amp;B14,[1]UITSLAGEN!$N$6:$S$113,5,FALSE))+IF(ISNA(V14),0,VLOOKUP(B14&amp;" "&amp;F1,[1]UITSLAGEN!$N$6:$S$113,5,FALSE)))</f>
        <v>0</v>
      </c>
      <c r="AC15" s="20">
        <f>IF(AND(ISNA(W14),ISNA(W15)),0,IF(ISNA(W15),0,-VLOOKUP(H1&amp;" "&amp;B14,[1]UITSLAGEN!$N$6:$S$113,5,FALSE))+IF(ISNA(W14),0,VLOOKUP(B14&amp;" "&amp;H1,[1]UITSLAGEN!$N$6:$S$113,5,FALSE)))</f>
        <v>0</v>
      </c>
      <c r="AD15" s="20">
        <f>IF(AND(ISNA(X14),ISNA(X15)),0,IF(ISNA(X15),0,-VLOOKUP(J1&amp;" "&amp;B14,[1]UITSLAGEN!$N$6:$S$113,5,FALSE))+IF(ISNA(X14),0,VLOOKUP(B14&amp;" "&amp;J1,[1]UITSLAGEN!$N$6:$S$113,5,FALSE)))</f>
        <v>0</v>
      </c>
      <c r="AE15" s="20">
        <f>IF(AND(ISNA(Y14),ISNA(Y15)),0,IF(ISNA(Y15),0,-VLOOKUP(L1&amp;" "&amp;B14,[1]UITSLAGEN!$N$6:$S$113,5,FALSE))+IF(ISNA(Y14),0,VLOOKUP(B14&amp;" "&amp;L1,[1]UITSLAGEN!$N$6:$S$113,5,FALSE)))</f>
        <v>0</v>
      </c>
    </row>
    <row r="16" spans="2:32" ht="22.15" customHeight="1" thickBot="1">
      <c r="D16" s="20" t="str">
        <f>B19</f>
        <v>6-B1</v>
      </c>
      <c r="F16" s="20" t="str">
        <f>B21</f>
        <v>6-B2</v>
      </c>
      <c r="H16" s="20" t="str">
        <f>B23</f>
        <v>6-B3</v>
      </c>
      <c r="J16" s="20" t="str">
        <f>B25</f>
        <v>6-B4</v>
      </c>
      <c r="L16" s="20" t="str">
        <f>B27</f>
        <v>6-B5</v>
      </c>
      <c r="N16" s="20" t="str">
        <f>B29</f>
        <v>6-B6</v>
      </c>
    </row>
    <row r="17" spans="2:32" ht="30" customHeight="1">
      <c r="B17" s="194" t="s">
        <v>0</v>
      </c>
      <c r="C17" s="210" t="s">
        <v>10</v>
      </c>
      <c r="D17" s="200" t="str">
        <f>+C19</f>
        <v>Sp.Stad Volleyboys</v>
      </c>
      <c r="E17" s="201"/>
      <c r="F17" s="200" t="str">
        <f>+C21</f>
        <v>Sp.Stad Volleygirls</v>
      </c>
      <c r="G17" s="201"/>
      <c r="H17" s="200" t="str">
        <f>+C23</f>
        <v>Sp.Stad Girlpower</v>
      </c>
      <c r="I17" s="201"/>
      <c r="J17" s="200" t="str">
        <f>+C25</f>
        <v>SV Toppers</v>
      </c>
      <c r="K17" s="201"/>
      <c r="L17" s="200" t="str">
        <f>+C27</f>
        <v/>
      </c>
      <c r="M17" s="201"/>
      <c r="N17" s="200" t="str">
        <f>+C29</f>
        <v/>
      </c>
      <c r="O17" s="201"/>
      <c r="P17" s="200" t="s">
        <v>2</v>
      </c>
      <c r="Q17" s="201"/>
      <c r="R17" s="206" t="s">
        <v>3</v>
      </c>
    </row>
    <row r="18" spans="2:32" ht="30" customHeight="1" thickBot="1">
      <c r="B18" s="195"/>
      <c r="C18" s="211"/>
      <c r="D18" s="204"/>
      <c r="E18" s="205"/>
      <c r="F18" s="202"/>
      <c r="G18" s="203"/>
      <c r="H18" s="202"/>
      <c r="I18" s="203"/>
      <c r="J18" s="202"/>
      <c r="K18" s="203"/>
      <c r="L18" s="202"/>
      <c r="M18" s="203"/>
      <c r="N18" s="202"/>
      <c r="O18" s="203"/>
      <c r="P18" s="204"/>
      <c r="Q18" s="205"/>
      <c r="R18" s="207"/>
    </row>
    <row r="19" spans="2:32" ht="30" customHeight="1">
      <c r="B19" s="196" t="s">
        <v>11</v>
      </c>
      <c r="C19" s="52" t="str">
        <f>IF(ISNA(VLOOKUP(B19,[1]teams!$B$1:$C$77,2,FALSE)),"",VLOOKUP(B19,[1]teams!$B$1:$C$77,2,FALSE))</f>
        <v>Sp.Stad Volleyboys</v>
      </c>
      <c r="D19" s="208"/>
      <c r="E19" s="53"/>
      <c r="F19" s="68">
        <f>AB19</f>
        <v>4</v>
      </c>
      <c r="G19" s="7">
        <f>AB20</f>
        <v>13</v>
      </c>
      <c r="H19" s="199">
        <f>AC19</f>
        <v>4</v>
      </c>
      <c r="I19" s="7">
        <f>AC20</f>
        <v>6</v>
      </c>
      <c r="J19" s="199">
        <f>AD19</f>
        <v>4</v>
      </c>
      <c r="K19" s="7">
        <f>AD20</f>
        <v>23</v>
      </c>
      <c r="L19" s="199" t="str">
        <f>AE19</f>
        <v/>
      </c>
      <c r="M19" s="7">
        <f>AE20</f>
        <v>0</v>
      </c>
      <c r="N19" s="68" t="str">
        <f>AF19</f>
        <v/>
      </c>
      <c r="O19" s="2">
        <f>AF20</f>
        <v>0</v>
      </c>
      <c r="P19" s="192">
        <f>IF(NOT(ISTEXT(D19)),D19) +IF(NOT(ISTEXT(F19)),F19)+IF(NOT(ISTEXT(H19)),H19) +IF(NOT(ISTEXT(J19)),J19)+IF(NOT(ISTEXT(L19)),L19) +IF(NOT(ISTEXT(N19)),N19)</f>
        <v>12</v>
      </c>
      <c r="Q19" s="54">
        <f>IF(AND(E19="",G19="",I19="",K19="",M19="",O19=""),"",E19+G19+I19+K19+M19+O19)</f>
        <v>42</v>
      </c>
      <c r="R19" s="74">
        <f>IF(T19,"",RANK(S19,S19:S30,0)+T19)</f>
        <v>1</v>
      </c>
      <c r="S19" s="20">
        <f>IF(C19="",-10000,IF(P19="","",-(RANK(P19,P19:P30,0)*1000-Q19)))</f>
        <v>-958</v>
      </c>
      <c r="T19" s="20" t="b">
        <f>IF(C19="",TRUE)</f>
        <v>0</v>
      </c>
      <c r="U19" s="20" t="e">
        <f>VLOOKUP(B19&amp;" "&amp;D16,[1]UITSLAGEN!$N$6:$O$113,2,FALSE)</f>
        <v>#N/A</v>
      </c>
      <c r="V19" s="20">
        <f>VLOOKUP(B19&amp;" "&amp;F16,[1]UITSLAGEN!$N$6:$O$113,2,FALSE)</f>
        <v>4</v>
      </c>
      <c r="W19" s="20" t="e">
        <f>VLOOKUP(B19&amp;" "&amp;H16,[1]UITSLAGEN!$N$6:$O$113,2,FALSE)</f>
        <v>#N/A</v>
      </c>
      <c r="X19" s="20">
        <f>VLOOKUP(B19&amp;" "&amp;J16,[1]UITSLAGEN!$N$6:$O$113,2,FALSE)</f>
        <v>4</v>
      </c>
      <c r="Y19" s="20" t="e">
        <f>VLOOKUP(B19&amp;" "&amp;L16,[1]UITSLAGEN!$N$6:$O$113,2,FALSE)</f>
        <v>#N/A</v>
      </c>
      <c r="Z19" s="20" t="e">
        <f>VLOOKUP(B19&amp;" "&amp;N16,[1]UITSLAGEN!$N$6:$O$113,2,FALSE)</f>
        <v>#N/A</v>
      </c>
      <c r="AA19" s="20" t="str">
        <f t="shared" ref="AA19:AF19" si="1">IF(AND(ISNA(U19),ISNA(U20)),"",IF(ISNA(U19),0,U19)+IF(ISNA(U20),0,U20))</f>
        <v/>
      </c>
      <c r="AB19" s="20">
        <f t="shared" si="1"/>
        <v>4</v>
      </c>
      <c r="AC19" s="20">
        <f t="shared" si="1"/>
        <v>4</v>
      </c>
      <c r="AD19" s="20">
        <f t="shared" si="1"/>
        <v>4</v>
      </c>
      <c r="AE19" s="20" t="str">
        <f t="shared" si="1"/>
        <v/>
      </c>
      <c r="AF19" s="20" t="str">
        <f t="shared" si="1"/>
        <v/>
      </c>
    </row>
    <row r="20" spans="2:32" ht="30" customHeight="1" thickBot="1">
      <c r="B20" s="197"/>
      <c r="C20" s="55"/>
      <c r="D20" s="209"/>
      <c r="E20" s="56"/>
      <c r="F20" s="123"/>
      <c r="G20" s="34"/>
      <c r="H20" s="120"/>
      <c r="I20" s="23"/>
      <c r="J20" s="120"/>
      <c r="K20" s="23"/>
      <c r="L20" s="120"/>
      <c r="M20" s="23"/>
      <c r="N20" s="69"/>
      <c r="O20" s="24"/>
      <c r="P20" s="193"/>
      <c r="Q20" s="57"/>
      <c r="R20" s="75"/>
      <c r="U20" s="20" t="e">
        <f>VLOOKUP(D16&amp;" "&amp;B19,[1]UITSLAGEN!$N$6:$Q$113,4,FALSE)</f>
        <v>#N/A</v>
      </c>
      <c r="V20" s="20" t="e">
        <f>VLOOKUP(F16&amp;" "&amp;B19,[1]UITSLAGEN!$N$6:$Q$113,4,FALSE)</f>
        <v>#N/A</v>
      </c>
      <c r="W20" s="20">
        <f>VLOOKUP(H16&amp;" "&amp;B19,[1]UITSLAGEN!$N$6:$Q$113,4,FALSE)</f>
        <v>4</v>
      </c>
      <c r="X20" s="20" t="e">
        <f>VLOOKUP(J16&amp;" "&amp;B19,[1]UITSLAGEN!$N$6:$Q$113,4,FALSE)</f>
        <v>#N/A</v>
      </c>
      <c r="Y20" s="20" t="e">
        <f>VLOOKUP(L16&amp;" "&amp;B19,[1]UITSLAGEN!$N$6:$Q$113,4,FALSE)</f>
        <v>#N/A</v>
      </c>
      <c r="Z20" s="20" t="e">
        <f>VLOOKUP(N16&amp;" "&amp;B19,[1]UITSLAGEN!$N$6:$Q$113,4,FALSE)</f>
        <v>#N/A</v>
      </c>
      <c r="AB20" s="20">
        <f>IF(AND(ISNA(V19),ISNA(V20)),0,IF(ISNA(V20),0,-VLOOKUP(F16&amp;" "&amp;B19,[1]UITSLAGEN!$N$6:$S$113,5,FALSE))+IF(ISNA(V19),0,VLOOKUP(B19&amp;" "&amp;F16,[1]UITSLAGEN!$N$6:$S$113,5,FALSE)))</f>
        <v>13</v>
      </c>
      <c r="AC20" s="20">
        <f>IF(AND(ISNA(W19),ISNA(W20)),0,IF(ISNA(W20),0,-VLOOKUP(H16&amp;" "&amp;B19,[1]UITSLAGEN!$N$6:$S$113,5,FALSE))+IF(ISNA(W19),0,VLOOKUP(B19&amp;" "&amp;H16,[1]UITSLAGEN!$N$6:$S$113,5,FALSE)))</f>
        <v>6</v>
      </c>
      <c r="AD20" s="20">
        <f>IF(AND(ISNA(X19),ISNA(X20)),0,IF(ISNA(X20),0,-VLOOKUP(J16&amp;" "&amp;B19,[1]UITSLAGEN!$N$6:$S$113,5,FALSE))+IF(ISNA(X19),0,VLOOKUP(B19&amp;" "&amp;J16,[1]UITSLAGEN!$N$6:$S$113,5,FALSE)))</f>
        <v>23</v>
      </c>
      <c r="AE20" s="20">
        <f>IF(AND(ISNA(Y19),ISNA(Y20)),0,IF(ISNA(Y20),0,-VLOOKUP(L16&amp;" "&amp;B19,[1]UITSLAGEN!$N$6:$S$113,5,FALSE))+IF(ISNA(Y19),0,VLOOKUP(B19&amp;" "&amp;L16,[1]UITSLAGEN!$N$6:$S$113,5,FALSE)))</f>
        <v>0</v>
      </c>
      <c r="AF20" s="20">
        <f>IF(AND(ISNA(Z19),ISNA(Z20)),0,IF(ISNA(Z20),0,-VLOOKUP(N16&amp;" "&amp;B19,[1]UITSLAGEN!$N$6:$S$113,5,FALSE))+IF(ISNA(Z19),0,VLOOKUP(B19&amp;" "&amp;N16,[1]UITSLAGEN!$N$6:$S$113,5,FALSE)))</f>
        <v>0</v>
      </c>
    </row>
    <row r="21" spans="2:32" ht="30" customHeight="1">
      <c r="B21" s="196" t="s">
        <v>12</v>
      </c>
      <c r="C21" s="52" t="str">
        <f>IF(ISNA(VLOOKUP(B21,[1]teams!$B$1:$C$77,2,FALSE)),"",VLOOKUP(B21,[1]teams!$B$1:$C$77,2,FALSE))</f>
        <v>Sp.Stad Volleygirls</v>
      </c>
      <c r="D21" s="117">
        <f>AA21</f>
        <v>0</v>
      </c>
      <c r="E21" s="14">
        <f>AA22</f>
        <v>-13</v>
      </c>
      <c r="F21" s="190"/>
      <c r="G21" s="58"/>
      <c r="H21" s="104">
        <f>AC21</f>
        <v>0</v>
      </c>
      <c r="I21" s="3">
        <f>AC22</f>
        <v>-4</v>
      </c>
      <c r="J21" s="104">
        <f>AD21</f>
        <v>4</v>
      </c>
      <c r="K21" s="11">
        <f>AD22</f>
        <v>42</v>
      </c>
      <c r="L21" s="119" t="str">
        <f>AE21</f>
        <v/>
      </c>
      <c r="M21" s="3">
        <f>AE22</f>
        <v>0</v>
      </c>
      <c r="N21" s="123" t="str">
        <f>AF21</f>
        <v/>
      </c>
      <c r="O21" s="5">
        <f>AF22</f>
        <v>0</v>
      </c>
      <c r="P21" s="192">
        <f>IF(NOT(ISTEXT(D21)),D21) +IF(NOT(ISTEXT(F21)),F21)+IF(NOT(ISTEXT(H21)),H21) +IF(NOT(ISTEXT(J21)),J21)+IF(NOT(ISTEXT(L21)),L21) +IF(NOT(ISTEXT(N21)),N21)</f>
        <v>4</v>
      </c>
      <c r="Q21" s="54">
        <f>IF(AND(E21="",G21="",I21="",K21="",M21="",O21=""),"",E21+G21+I21+K21+M21+O21)</f>
        <v>25</v>
      </c>
      <c r="R21" s="74">
        <f>IF(T21,"",RANK(S21,S19:S30,0)+T21)</f>
        <v>3</v>
      </c>
      <c r="S21" s="20">
        <f>IF(C21="",-10000,IF(P21="","",-(RANK(P21,P19:P30,0)*1000-Q21)))</f>
        <v>-2975</v>
      </c>
      <c r="T21" s="20" t="b">
        <f>IF(C21="",TRUE)</f>
        <v>0</v>
      </c>
      <c r="U21" s="20" t="e">
        <f>VLOOKUP(B21&amp;" "&amp;D16,[1]UITSLAGEN!$N$6:$O$113,2,FALSE)</f>
        <v>#N/A</v>
      </c>
      <c r="V21" s="20" t="e">
        <f>VLOOKUP(B21&amp;" "&amp;F16,[1]UITSLAGEN!$N$6:$O$113,2,FALSE)</f>
        <v>#N/A</v>
      </c>
      <c r="W21" s="20">
        <f>VLOOKUP(B21&amp;" "&amp;H16,[1]UITSLAGEN!$N$6:$O$113,2,FALSE)</f>
        <v>0</v>
      </c>
      <c r="X21" s="20" t="e">
        <f>VLOOKUP(B21&amp;" "&amp;J16,[1]UITSLAGEN!$N$6:$O$113,2,FALSE)</f>
        <v>#N/A</v>
      </c>
      <c r="Y21" s="20" t="e">
        <f>VLOOKUP(B21&amp;" "&amp;L16,[1]UITSLAGEN!$N$6:$O$113,2,FALSE)</f>
        <v>#N/A</v>
      </c>
      <c r="Z21" s="20" t="e">
        <f>VLOOKUP(B21&amp;" "&amp;N16,[1]UITSLAGEN!$N$6:$O$113,2,FALSE)</f>
        <v>#N/A</v>
      </c>
      <c r="AA21" s="20">
        <f>IF(AND(ISNA(U21),ISNA(U22)),"",IF(ISNA(U21),0,U21)+IF(ISNA(U22),0,U22))</f>
        <v>0</v>
      </c>
      <c r="AC21" s="20">
        <f>IF(AND(ISNA(W21),ISNA(W22)),"",IF(ISNA(W21),0,W21)+IF(ISNA(W22),0,W22))</f>
        <v>0</v>
      </c>
      <c r="AD21" s="20">
        <f>IF(AND(ISNA(X21),ISNA(X22)),"",IF(ISNA(X21),0,X21)+IF(ISNA(X22),0,X22))</f>
        <v>4</v>
      </c>
      <c r="AE21" s="20" t="str">
        <f>IF(AND(ISNA(Y21),ISNA(Y22)),"",IF(ISNA(Y21),0,Y21)+IF(ISNA(Y22),0,Y22))</f>
        <v/>
      </c>
      <c r="AF21" s="20" t="str">
        <f>IF(AND(ISNA(Z21),ISNA(Z22)),"",IF(ISNA(Z21),0,Z21)+IF(ISNA(Z22),0,Z22))</f>
        <v/>
      </c>
    </row>
    <row r="22" spans="2:32" ht="30" customHeight="1" thickBot="1">
      <c r="B22" s="197"/>
      <c r="C22" s="55"/>
      <c r="D22" s="83"/>
      <c r="E22" s="26"/>
      <c r="F22" s="198"/>
      <c r="G22" s="56"/>
      <c r="H22" s="104"/>
      <c r="I22" s="34"/>
      <c r="J22" s="120"/>
      <c r="K22" s="26"/>
      <c r="L22" s="120"/>
      <c r="M22" s="23"/>
      <c r="N22" s="69"/>
      <c r="O22" s="24"/>
      <c r="P22" s="193"/>
      <c r="Q22" s="57"/>
      <c r="R22" s="75"/>
      <c r="U22" s="20">
        <f>VLOOKUP(D16&amp;" "&amp;B21,[1]UITSLAGEN!$N$6:$Q$113,4,FALSE)</f>
        <v>0</v>
      </c>
      <c r="V22" s="20" t="e">
        <f>VLOOKUP(F16&amp;" "&amp;B21,[1]UITSLAGEN!$N$6:$Q$113,4,FALSE)</f>
        <v>#N/A</v>
      </c>
      <c r="W22" s="20" t="e">
        <f>VLOOKUP(H16&amp;" "&amp;B21,[1]UITSLAGEN!$N$6:$Q$113,4,FALSE)</f>
        <v>#N/A</v>
      </c>
      <c r="X22" s="20">
        <f>VLOOKUP(J16&amp;" "&amp;B21,[1]UITSLAGEN!$N$6:$Q$113,4,FALSE)</f>
        <v>4</v>
      </c>
      <c r="Y22" s="20" t="e">
        <f>VLOOKUP(L16&amp;" "&amp;B21,[1]UITSLAGEN!$N$6:$Q$113,4,FALSE)</f>
        <v>#N/A</v>
      </c>
      <c r="Z22" s="20" t="e">
        <f>VLOOKUP(N16&amp;" "&amp;B21,[1]UITSLAGEN!$N$6:$Q$113,4,FALSE)</f>
        <v>#N/A</v>
      </c>
      <c r="AA22" s="20">
        <f>IF(AND(ISNA(U21),ISNA(U22)),0,IF(ISNA(U22),0,-VLOOKUP(D16&amp;" "&amp;B21,[1]UITSLAGEN!$N$6:$S$113,5,FALSE))+IF(ISNA(U21),0,VLOOKUP(B21&amp;" "&amp;D16,[1]UITSLAGEN!$N$6:$S$113,5,FALSE)))</f>
        <v>-13</v>
      </c>
      <c r="AC22" s="20">
        <f>IF(AND(ISNA(W21),ISNA(W22)),0,IF(ISNA(W22),0,-VLOOKUP(H16&amp;" "&amp;B21,[1]UITSLAGEN!$N$6:$S$113,5,FALSE))+IF(ISNA(W21),0,VLOOKUP(B21&amp;" "&amp;H16,[1]UITSLAGEN!$N$6:$S$113,5,FALSE)))</f>
        <v>-4</v>
      </c>
      <c r="AD22" s="20">
        <f>IF(AND(ISNA(X21),ISNA(X22)),0,IF(ISNA(X22),0,-VLOOKUP(J16&amp;" "&amp;B21,[1]UITSLAGEN!$N$6:$S$113,5,FALSE))+IF(ISNA(X21),0,VLOOKUP(B21&amp;" "&amp;J16,[1]UITSLAGEN!$N$6:$S$113,5,FALSE)))</f>
        <v>42</v>
      </c>
      <c r="AE22" s="20">
        <f>IF(AND(ISNA(Y21),ISNA(Y22)),0,IF(ISNA(Y22),0,-VLOOKUP(L16&amp;" "&amp;B21,[1]UITSLAGEN!$N$6:$S$113,5,FALSE))+IF(ISNA(Y21),0,VLOOKUP(B21&amp;" "&amp;L16,[1]UITSLAGEN!$N$6:$S$113,5,FALSE)))</f>
        <v>0</v>
      </c>
      <c r="AF22" s="20">
        <f>IF(AND(ISNA(Z21),ISNA(Z22)),0,IF(ISNA(Z22),0,-VLOOKUP(N16&amp;" "&amp;B21,[1]UITSLAGEN!$N$6:$S$113,5,FALSE))+IF(ISNA(Z21),0,VLOOKUP(B21&amp;" "&amp;N16,[1]UITSLAGEN!$N$6:$S$113,5,FALSE)))</f>
        <v>0</v>
      </c>
    </row>
    <row r="23" spans="2:32" ht="30" customHeight="1">
      <c r="B23" s="196" t="s">
        <v>13</v>
      </c>
      <c r="C23" s="52" t="str">
        <f>IF(ISNA(VLOOKUP(B23,[1]teams!$B$1:$C$77,2,FALSE)),"",VLOOKUP(B23,[1]teams!$B$1:$C$77,2,FALSE))</f>
        <v>Sp.Stad Girlpower</v>
      </c>
      <c r="D23" s="117">
        <f>AA23</f>
        <v>0</v>
      </c>
      <c r="E23" s="4">
        <f>AA24</f>
        <v>-6</v>
      </c>
      <c r="F23" s="104">
        <f>AB23</f>
        <v>4</v>
      </c>
      <c r="G23" s="11">
        <f>AB24</f>
        <v>4</v>
      </c>
      <c r="H23" s="190"/>
      <c r="I23" s="58"/>
      <c r="J23" s="112">
        <f>AD23</f>
        <v>4</v>
      </c>
      <c r="K23" s="3">
        <f>AD24</f>
        <v>27</v>
      </c>
      <c r="L23" s="119" t="str">
        <f>AE23</f>
        <v/>
      </c>
      <c r="M23" s="3">
        <f>AE24</f>
        <v>0</v>
      </c>
      <c r="N23" s="123" t="str">
        <f>AF23</f>
        <v/>
      </c>
      <c r="O23" s="5">
        <f>AF24</f>
        <v>0</v>
      </c>
      <c r="P23" s="192">
        <f>IF(NOT(ISTEXT(D23)),D23) +IF(NOT(ISTEXT(F23)),F23)+IF(NOT(ISTEXT(H23)),H23) +IF(NOT(ISTEXT(J23)),J23)+IF(NOT(ISTEXT(L23)),L23) +IF(NOT(ISTEXT(N23)),N23)</f>
        <v>8</v>
      </c>
      <c r="Q23" s="54">
        <f>IF(AND(E23="",G23="",I23="",K23="",M23="",O23=""),"",E23+G23+I23+K23+M23+O23)</f>
        <v>25</v>
      </c>
      <c r="R23" s="74">
        <f>IF(T23,"",RANK(S23,S19:S30,0)+T23)</f>
        <v>2</v>
      </c>
      <c r="S23" s="20">
        <f>IF(C23="",-10000,IF(P23="","",-(RANK(P23,P19:P30,0)*1000-Q23)))</f>
        <v>-1975</v>
      </c>
      <c r="T23" s="20" t="b">
        <f>IF(C23="",TRUE)</f>
        <v>0</v>
      </c>
      <c r="U23" s="20">
        <f>VLOOKUP(B23&amp;" "&amp;D16,[1]UITSLAGEN!$N$6:$O$113,2,FALSE)</f>
        <v>0</v>
      </c>
      <c r="V23" s="20" t="e">
        <f>VLOOKUP(B23&amp;" "&amp;F16,[1]UITSLAGEN!$N$6:$O$113,2,FALSE)</f>
        <v>#N/A</v>
      </c>
      <c r="W23" s="20" t="e">
        <f>VLOOKUP(B23&amp;" "&amp;H16,[1]UITSLAGEN!$N$6:$O$113,2,FALSE)</f>
        <v>#N/A</v>
      </c>
      <c r="X23" s="20">
        <f>VLOOKUP(B23&amp;" "&amp;J16,[1]UITSLAGEN!$N$6:$O$113,2,FALSE)</f>
        <v>4</v>
      </c>
      <c r="Y23" s="20" t="e">
        <f>VLOOKUP(B23&amp;" "&amp;L16,[1]UITSLAGEN!$N$6:$O$113,2,FALSE)</f>
        <v>#N/A</v>
      </c>
      <c r="Z23" s="20" t="e">
        <f>VLOOKUP(B23&amp;" "&amp;N16,[1]UITSLAGEN!$N$6:$O$113,2,FALSE)</f>
        <v>#N/A</v>
      </c>
      <c r="AA23" s="20">
        <f>IF(AND(ISNA(U23),ISNA(U24)),"",IF(ISNA(U23),0,U23)+IF(ISNA(U24),0,U24))</f>
        <v>0</v>
      </c>
      <c r="AB23" s="20">
        <f>IF(AND(ISNA(V23),ISNA(V24)),"",IF(ISNA(V23),0,V23)+IF(ISNA(V24),0,V24))</f>
        <v>4</v>
      </c>
      <c r="AD23" s="20">
        <f>IF(AND(ISNA(X23),ISNA(X24)),"",IF(ISNA(X23),0,X23)+IF(ISNA(X24),0,X24))</f>
        <v>4</v>
      </c>
      <c r="AE23" s="20" t="str">
        <f>IF(AND(ISNA(Y23),ISNA(Y24)),"",IF(ISNA(Y23),0,Y23)+IF(ISNA(Y24),0,Y24))</f>
        <v/>
      </c>
      <c r="AF23" s="20" t="str">
        <f>IF(AND(ISNA(Z23),ISNA(Z24)),"",IF(ISNA(Z23),0,Z23)+IF(ISNA(Z24),0,Z24))</f>
        <v/>
      </c>
    </row>
    <row r="24" spans="2:32" ht="30" customHeight="1" thickBot="1">
      <c r="B24" s="197"/>
      <c r="C24" s="55"/>
      <c r="D24" s="83"/>
      <c r="E24" s="23"/>
      <c r="F24" s="120"/>
      <c r="G24" s="26"/>
      <c r="H24" s="198"/>
      <c r="I24" s="56"/>
      <c r="J24" s="123"/>
      <c r="K24" s="34"/>
      <c r="L24" s="120"/>
      <c r="M24" s="23"/>
      <c r="N24" s="69"/>
      <c r="O24" s="24"/>
      <c r="P24" s="193"/>
      <c r="Q24" s="57"/>
      <c r="R24" s="75"/>
      <c r="U24" s="20" t="e">
        <f>VLOOKUP(D16&amp;" "&amp;B23,[1]UITSLAGEN!$N$6:$Q$113,4,FALSE)</f>
        <v>#N/A</v>
      </c>
      <c r="V24" s="20">
        <f>VLOOKUP(F16&amp;" "&amp;B23,[1]UITSLAGEN!$N$6:$Q$113,4,FALSE)</f>
        <v>4</v>
      </c>
      <c r="W24" s="20" t="e">
        <f>VLOOKUP(H16&amp;" "&amp;B23,[1]UITSLAGEN!$N$6:$Q$113,4,FALSE)</f>
        <v>#N/A</v>
      </c>
      <c r="X24" s="20" t="e">
        <f>VLOOKUP(J16&amp;" "&amp;B23,[1]UITSLAGEN!$N$6:$Q$113,4,FALSE)</f>
        <v>#N/A</v>
      </c>
      <c r="Y24" s="20" t="e">
        <f>VLOOKUP(L16&amp;" "&amp;B23,[1]UITSLAGEN!$N$6:$Q$113,4,FALSE)</f>
        <v>#N/A</v>
      </c>
      <c r="Z24" s="20" t="e">
        <f>VLOOKUP(N16&amp;" "&amp;B23,[1]UITSLAGEN!$N$6:$Q$113,4,FALSE)</f>
        <v>#N/A</v>
      </c>
      <c r="AA24" s="20">
        <f>IF(AND(ISNA(U23),ISNA(U24)),0,IF(ISNA(U24),0,-VLOOKUP(D16&amp;" "&amp;B23,[1]UITSLAGEN!$N$6:$S$113,5,FALSE))+IF(ISNA(U23),0,VLOOKUP(B23&amp;" "&amp;D16,[1]UITSLAGEN!$N$6:$S$113,5,FALSE)))</f>
        <v>-6</v>
      </c>
      <c r="AB24" s="20">
        <f>IF(AND(ISNA(V23),ISNA(V24)),0,IF(ISNA(V24),0,-VLOOKUP(F16&amp;" "&amp;B23,[1]UITSLAGEN!$N$6:$S$113,5,FALSE))+IF(ISNA(V23),0,VLOOKUP(B23&amp;" "&amp;F16,[1]UITSLAGEN!$N$6:$S$113,5,FALSE)))</f>
        <v>4</v>
      </c>
      <c r="AD24" s="20">
        <f>IF(AND(ISNA(X23),ISNA(X24)),0,IF(ISNA(X24),0,-VLOOKUP(J16&amp;" "&amp;B23,[1]UITSLAGEN!$N$6:$S$113,5,FALSE))+IF(ISNA(X23),0,VLOOKUP(B23&amp;" "&amp;J16,[1]UITSLAGEN!$N$6:$S$113,5,FALSE)))</f>
        <v>27</v>
      </c>
      <c r="AE24" s="20">
        <f>IF(AND(ISNA(Y23),ISNA(Y24)),0,IF(ISNA(Y24),0,-VLOOKUP(L16&amp;" "&amp;B23,[1]UITSLAGEN!$N$6:$S$113,5,FALSE))+IF(ISNA(Y23),0,VLOOKUP(B23&amp;" "&amp;L16,[1]UITSLAGEN!$N$6:$S$113,5,FALSE)))</f>
        <v>0</v>
      </c>
      <c r="AF24" s="20">
        <f>IF(AND(ISNA(Z23),ISNA(Z24)),0,IF(ISNA(Z24),0,-VLOOKUP(N16&amp;" "&amp;B23,[1]UITSLAGEN!$N$6:$S$113,5,FALSE))+IF(ISNA(Z23),0,VLOOKUP(B23&amp;" "&amp;N16,[1]UITSLAGEN!$N$6:$S$113,5,FALSE)))</f>
        <v>0</v>
      </c>
    </row>
    <row r="25" spans="2:32" ht="30" customHeight="1">
      <c r="B25" s="196" t="s">
        <v>14</v>
      </c>
      <c r="C25" s="52" t="str">
        <f>IF(ISNA(VLOOKUP(B25,[1]teams!$B$1:$C$77,2,FALSE)),"",VLOOKUP(B25,[1]teams!$B$1:$C$77,2,FALSE))</f>
        <v>SV Toppers</v>
      </c>
      <c r="D25" s="82">
        <f>AA25</f>
        <v>0</v>
      </c>
      <c r="E25" s="3">
        <f>AA26</f>
        <v>-23</v>
      </c>
      <c r="F25" s="119">
        <f>AB25</f>
        <v>0</v>
      </c>
      <c r="G25" s="3">
        <f>AB26</f>
        <v>-42</v>
      </c>
      <c r="H25" s="104">
        <f>AC25</f>
        <v>0</v>
      </c>
      <c r="I25" s="14">
        <f>AC26</f>
        <v>-27</v>
      </c>
      <c r="J25" s="190"/>
      <c r="K25" s="58"/>
      <c r="L25" s="112" t="str">
        <f>AE25</f>
        <v/>
      </c>
      <c r="M25" s="3">
        <f>AE26</f>
        <v>0</v>
      </c>
      <c r="N25" s="119" t="str">
        <f>AF25</f>
        <v/>
      </c>
      <c r="O25" s="5">
        <f>AF26</f>
        <v>0</v>
      </c>
      <c r="P25" s="192">
        <f>IF(NOT(ISTEXT(D25)),D25) +IF(NOT(ISTEXT(F25)),F25)+IF(NOT(ISTEXT(H25)),H25) +IF(NOT(ISTEXT(J25)),J25)+IF(NOT(ISTEXT(L25)),L25) +IF(NOT(ISTEXT(N25)),N25)</f>
        <v>0</v>
      </c>
      <c r="Q25" s="54">
        <f>IF(AND(E25="",G25="",I25="",K25="",M25="",O25=""),"",E25+G25+I25+K25+M25+O25)</f>
        <v>-92</v>
      </c>
      <c r="R25" s="74">
        <f>IF(T25,"",RANK(S25,S19:S30,0)+T25)</f>
        <v>4</v>
      </c>
      <c r="S25" s="20">
        <f>IF(C25="",-10000,IF(P25="","",-(RANK(P25,P19:P30,0)*1000-Q25)))</f>
        <v>-4092</v>
      </c>
      <c r="T25" s="20" t="b">
        <f>IF(C25="",TRUE)</f>
        <v>0</v>
      </c>
      <c r="U25" s="20" t="e">
        <f>VLOOKUP(B25&amp;" "&amp;D16,[1]UITSLAGEN!$N$6:$O$113,2,FALSE)</f>
        <v>#N/A</v>
      </c>
      <c r="V25" s="20">
        <f>VLOOKUP(B25&amp;" "&amp;F16,[1]UITSLAGEN!$N$6:$O$113,2,FALSE)</f>
        <v>0</v>
      </c>
      <c r="W25" s="20" t="e">
        <f>VLOOKUP(B25&amp;" "&amp;H16,[1]UITSLAGEN!$N$6:$O$113,2,FALSE)</f>
        <v>#N/A</v>
      </c>
      <c r="X25" s="20" t="e">
        <f>VLOOKUP(B25&amp;" "&amp;J16,[1]UITSLAGEN!$N$6:$O$113,2,FALSE)</f>
        <v>#N/A</v>
      </c>
      <c r="Y25" s="20" t="e">
        <f>VLOOKUP(B25&amp;" "&amp;L16,[1]UITSLAGEN!$N$6:$O$113,2,FALSE)</f>
        <v>#N/A</v>
      </c>
      <c r="Z25" s="20" t="e">
        <f>VLOOKUP(B25&amp;" "&amp;N16,[1]UITSLAGEN!$N$6:$O$113,2,FALSE)</f>
        <v>#N/A</v>
      </c>
      <c r="AA25" s="20">
        <f>IF(AND(ISNA(U25),ISNA(U26)),"",IF(ISNA(U25),0,U25)+IF(ISNA(U26),0,U26))</f>
        <v>0</v>
      </c>
      <c r="AB25" s="20">
        <f>IF(AND(ISNA(V25),ISNA(V26)),"",IF(ISNA(V25),0,V25)+IF(ISNA(V26),0,V26))</f>
        <v>0</v>
      </c>
      <c r="AC25" s="20">
        <f>IF(AND(ISNA(W25),ISNA(W26)),"",IF(ISNA(W25),0,W25)+IF(ISNA(W26),0,W26))</f>
        <v>0</v>
      </c>
      <c r="AE25" s="20" t="str">
        <f>IF(AND(ISNA(Y25),ISNA(Y26)),"",IF(ISNA(Y25),0,Y25)+IF(ISNA(Y26),0,Y26))</f>
        <v/>
      </c>
      <c r="AF25" s="20" t="str">
        <f>IF(AND(ISNA(Z25),ISNA(Z26)),"",IF(ISNA(Z25),0,Z25)+IF(ISNA(Z26),0,Z26))</f>
        <v/>
      </c>
    </row>
    <row r="26" spans="2:32" ht="30" customHeight="1" thickBot="1">
      <c r="B26" s="197"/>
      <c r="C26" s="55"/>
      <c r="D26" s="83"/>
      <c r="E26" s="23"/>
      <c r="F26" s="120"/>
      <c r="G26" s="23"/>
      <c r="H26" s="120"/>
      <c r="I26" s="26"/>
      <c r="J26" s="198"/>
      <c r="K26" s="56"/>
      <c r="L26" s="123"/>
      <c r="M26" s="34"/>
      <c r="N26" s="120"/>
      <c r="O26" s="24"/>
      <c r="P26" s="193"/>
      <c r="Q26" s="57"/>
      <c r="R26" s="75"/>
      <c r="U26" s="20">
        <f>VLOOKUP(D16&amp;" "&amp;B25,[1]UITSLAGEN!$N$6:$Q$113,4,FALSE)</f>
        <v>0</v>
      </c>
      <c r="V26" s="20" t="e">
        <f>VLOOKUP(F16&amp;" "&amp;B25,[1]UITSLAGEN!$N$6:$Q$113,4,FALSE)</f>
        <v>#N/A</v>
      </c>
      <c r="W26" s="20">
        <f>VLOOKUP(H16&amp;" "&amp;B25,[1]UITSLAGEN!$N$6:$Q$113,4,FALSE)</f>
        <v>0</v>
      </c>
      <c r="X26" s="20" t="e">
        <f>VLOOKUP(J16&amp;" "&amp;B25,[1]UITSLAGEN!$N$6:$Q$113,4,FALSE)</f>
        <v>#N/A</v>
      </c>
      <c r="Y26" s="20" t="e">
        <f>VLOOKUP(L16&amp;" "&amp;B25,[1]UITSLAGEN!$N$6:$Q$113,4,FALSE)</f>
        <v>#N/A</v>
      </c>
      <c r="Z26" s="20" t="e">
        <f>VLOOKUP(N16&amp;" "&amp;B25,[1]UITSLAGEN!$N$6:$Q$113,4,FALSE)</f>
        <v>#N/A</v>
      </c>
      <c r="AA26" s="20">
        <f>IF(AND(ISNA(U25),ISNA(U26)),0,IF(ISNA(U26),0,-VLOOKUP(D16&amp;" "&amp;B25,[1]UITSLAGEN!$N$6:$S$113,5,FALSE))+IF(ISNA(U25),0,VLOOKUP(B25&amp;" "&amp;D16,[1]UITSLAGEN!$N$6:$S$113,5,FALSE)))</f>
        <v>-23</v>
      </c>
      <c r="AB26" s="20">
        <f>IF(AND(ISNA(V25),ISNA(V26)),0,IF(ISNA(V26),0,-VLOOKUP(F16&amp;" "&amp;B25,[1]UITSLAGEN!$N$6:$S$113,5,FALSE))+IF(ISNA(V25),0,VLOOKUP(B25&amp;" "&amp;F16,[1]UITSLAGEN!$N$6:$S$113,5,FALSE)))</f>
        <v>-42</v>
      </c>
      <c r="AC26" s="20">
        <f>IF(AND(ISNA(W25),ISNA(W26)),0,IF(ISNA(W26),0,-VLOOKUP(H16&amp;" "&amp;B25,[1]UITSLAGEN!$N$6:$S$113,5,FALSE))+IF(ISNA(W25),0,VLOOKUP(B25&amp;" "&amp;H16,[1]UITSLAGEN!$N$6:$S$113,5,FALSE)))</f>
        <v>-27</v>
      </c>
      <c r="AE26" s="20">
        <f>IF(AND(ISNA(Y25),ISNA(Y26)),0,IF(ISNA(Y26),0,-VLOOKUP(L16&amp;" "&amp;B25,[1]UITSLAGEN!$N$6:$S$113,5,FALSE))+IF(ISNA(Y25),0,VLOOKUP(B25&amp;" "&amp;L16,[1]UITSLAGEN!$N$6:$S$113,5,FALSE)))</f>
        <v>0</v>
      </c>
      <c r="AF26" s="20">
        <f>IF(AND(ISNA(Z25),ISNA(Z26)),0,IF(ISNA(Z26),0,-VLOOKUP(N16&amp;" "&amp;B25,[1]UITSLAGEN!$N$6:$S$113,5,FALSE))+IF(ISNA(Z25),0,VLOOKUP(B25&amp;" "&amp;N16,[1]UITSLAGEN!$N$6:$S$113,5,FALSE)))</f>
        <v>0</v>
      </c>
    </row>
    <row r="27" spans="2:32" ht="30" customHeight="1">
      <c r="B27" s="196" t="s">
        <v>15</v>
      </c>
      <c r="C27" s="52" t="str">
        <f>IF(ISNA(VLOOKUP(B27,[1]teams!$B$1:$C$77,2,FALSE)),"",VLOOKUP(B27,[1]teams!$B$1:$C$77,2,FALSE))</f>
        <v/>
      </c>
      <c r="D27" s="82" t="str">
        <f>AA27</f>
        <v/>
      </c>
      <c r="E27" s="3">
        <f>AA28</f>
        <v>0</v>
      </c>
      <c r="F27" s="119" t="str">
        <f>AB27</f>
        <v/>
      </c>
      <c r="G27" s="3">
        <f>AB28</f>
        <v>0</v>
      </c>
      <c r="H27" s="119" t="str">
        <f>AC27</f>
        <v/>
      </c>
      <c r="I27" s="3">
        <f>AC28</f>
        <v>0</v>
      </c>
      <c r="J27" s="104" t="str">
        <f>AD27</f>
        <v/>
      </c>
      <c r="K27" s="14">
        <f>AD28</f>
        <v>0</v>
      </c>
      <c r="L27" s="190"/>
      <c r="M27" s="58"/>
      <c r="N27" s="112" t="str">
        <f>AF27</f>
        <v/>
      </c>
      <c r="O27" s="5">
        <f>AF28</f>
        <v>0</v>
      </c>
      <c r="P27" s="192">
        <f>IF(NOT(ISTEXT(D27)),D27) +IF(NOT(ISTEXT(F27)),F27)+IF(NOT(ISTEXT(H27)),H27) +IF(NOT(ISTEXT(J27)),J27)+IF(NOT(ISTEXT(L27)),L27) +IF(NOT(ISTEXT(N27)),N27)</f>
        <v>0</v>
      </c>
      <c r="Q27" s="54">
        <f>IF(AND(E27="",G27="",I27="",K27="",M27="",O27=""),"",E27+G27+I27+K27+M27+O27)</f>
        <v>0</v>
      </c>
      <c r="R27" s="74" t="str">
        <f>IF(T27,"",RANK(S27,S19:S30,0)+T27)</f>
        <v/>
      </c>
      <c r="S27" s="20">
        <f>IF(C27="",-10000,IF(P27="","",-(RANK(P27,P19:P30,0)*1000-Q27)))</f>
        <v>-10000</v>
      </c>
      <c r="T27" s="20" t="b">
        <f>IF(C27="",TRUE)</f>
        <v>1</v>
      </c>
      <c r="U27" s="20" t="e">
        <f>VLOOKUP(B27&amp;" "&amp;D16,[1]UITSLAGEN!$N$6:$O$113,2,FALSE)</f>
        <v>#N/A</v>
      </c>
      <c r="V27" s="20" t="e">
        <f>VLOOKUP(B27&amp;" "&amp;F16,[1]UITSLAGEN!$N$6:$O$113,2,FALSE)</f>
        <v>#N/A</v>
      </c>
      <c r="W27" s="20" t="e">
        <f>VLOOKUP(B27&amp;" "&amp;H16,[1]UITSLAGEN!$N$6:$O$113,2,FALSE)</f>
        <v>#N/A</v>
      </c>
      <c r="X27" s="20" t="e">
        <f>VLOOKUP(B27&amp;" "&amp;J16,[1]UITSLAGEN!$N$6:$O$113,2,FALSE)</f>
        <v>#N/A</v>
      </c>
      <c r="Y27" s="20" t="e">
        <f>VLOOKUP(B27&amp;" "&amp;L16,[1]UITSLAGEN!$N$6:$O$113,2,FALSE)</f>
        <v>#N/A</v>
      </c>
      <c r="Z27" s="20" t="e">
        <f>VLOOKUP(B27&amp;" "&amp;N16,[1]UITSLAGEN!$N$6:$O$113,2,FALSE)</f>
        <v>#N/A</v>
      </c>
      <c r="AA27" s="20" t="str">
        <f>IF(AND(ISNA(U27),ISNA(U28)),"",IF(ISNA(U27),0,U27)+IF(ISNA(U28),0,U28))</f>
        <v/>
      </c>
      <c r="AB27" s="20" t="str">
        <f>IF(AND(ISNA(V27),ISNA(V28)),"",IF(ISNA(V27),0,V27)+IF(ISNA(V28),0,V28))</f>
        <v/>
      </c>
      <c r="AC27" s="20" t="str">
        <f>IF(AND(ISNA(W27),ISNA(W28)),"",IF(ISNA(W27),0,W27)+IF(ISNA(W28),0,W28))</f>
        <v/>
      </c>
      <c r="AD27" s="20" t="str">
        <f>IF(AND(ISNA(X27),ISNA(X28)),"",IF(ISNA(X27),0,X27)+IF(ISNA(X28),0,X28))</f>
        <v/>
      </c>
      <c r="AF27" s="20" t="str">
        <f>IF(AND(ISNA(Z27),ISNA(Z28)),"",IF(ISNA(Z27),0,Z27)+IF(ISNA(Z28),0,Z28))</f>
        <v/>
      </c>
    </row>
    <row r="28" spans="2:32" ht="30" customHeight="1" thickBot="1">
      <c r="B28" s="197"/>
      <c r="C28" s="55"/>
      <c r="D28" s="83"/>
      <c r="E28" s="23"/>
      <c r="F28" s="120"/>
      <c r="G28" s="23"/>
      <c r="H28" s="120"/>
      <c r="I28" s="23"/>
      <c r="J28" s="120"/>
      <c r="K28" s="26"/>
      <c r="L28" s="198"/>
      <c r="M28" s="56"/>
      <c r="N28" s="123"/>
      <c r="O28" s="45"/>
      <c r="P28" s="193"/>
      <c r="Q28" s="57"/>
      <c r="R28" s="75"/>
      <c r="U28" s="20" t="e">
        <f>VLOOKUP(D16&amp;" "&amp;B27,[1]UITSLAGEN!$N$6:$Q$113,4,FALSE)</f>
        <v>#N/A</v>
      </c>
      <c r="V28" s="20" t="e">
        <f>VLOOKUP(F16&amp;" "&amp;B27,[1]UITSLAGEN!$N$6:$Q$113,4,FALSE)</f>
        <v>#N/A</v>
      </c>
      <c r="W28" s="20" t="e">
        <f>VLOOKUP(H16&amp;" "&amp;B27,[1]UITSLAGEN!$N$6:$Q$113,4,FALSE)</f>
        <v>#N/A</v>
      </c>
      <c r="X28" s="20" t="e">
        <f>VLOOKUP(J16&amp;" "&amp;B27,[1]UITSLAGEN!$N$6:$Q$113,4,FALSE)</f>
        <v>#N/A</v>
      </c>
      <c r="Y28" s="20" t="e">
        <f>VLOOKUP(L16&amp;" "&amp;B27,[1]UITSLAGEN!$N$6:$Q$113,4,FALSE)</f>
        <v>#N/A</v>
      </c>
      <c r="Z28" s="20" t="e">
        <f>VLOOKUP(N16&amp;" "&amp;B27,[1]UITSLAGEN!$N$6:$Q$113,4,FALSE)</f>
        <v>#N/A</v>
      </c>
      <c r="AA28" s="20">
        <f>IF(AND(ISNA(U27),ISNA(U28)),0,IF(ISNA(U28),0,-VLOOKUP(D16&amp;" "&amp;B27,[1]UITSLAGEN!$N$6:$S$113,5,FALSE))+IF(ISNA(U27),0,VLOOKUP(B27&amp;" "&amp;D16,[1]UITSLAGEN!$N$6:$S$113,5,FALSE)))</f>
        <v>0</v>
      </c>
      <c r="AB28" s="20">
        <f>IF(AND(ISNA(V27),ISNA(V28)),0,IF(ISNA(V28),0,-VLOOKUP(F16&amp;" "&amp;B27,[1]UITSLAGEN!$N$6:$S$113,5,FALSE))+IF(ISNA(V27),0,VLOOKUP(B27&amp;" "&amp;F16,[1]UITSLAGEN!$N$6:$S$113,5,FALSE)))</f>
        <v>0</v>
      </c>
      <c r="AC28" s="20">
        <f>IF(AND(ISNA(W27),ISNA(W28)),0,IF(ISNA(W28),0,-VLOOKUP(H16&amp;" "&amp;B27,[1]UITSLAGEN!$N$6:$S$113,5,FALSE))+IF(ISNA(W27),0,VLOOKUP(B27&amp;" "&amp;H16,[1]UITSLAGEN!$N$6:$S$113,5,FALSE)))</f>
        <v>0</v>
      </c>
      <c r="AD28" s="20">
        <f>IF(AND(ISNA(X27),ISNA(X28)),0,IF(ISNA(X28),0,-VLOOKUP(J16&amp;" "&amp;B27,[1]UITSLAGEN!$N$6:$S$113,5,FALSE))+IF(ISNA(X27),0,VLOOKUP(B27&amp;" "&amp;J16,[1]UITSLAGEN!$N$6:$S$113,5,FALSE)))</f>
        <v>0</v>
      </c>
      <c r="AF28" s="20">
        <f>IF(AND(ISNA(Z27),ISNA(Z28)),0,IF(ISNA(Z28),0,-VLOOKUP(N16&amp;" "&amp;B27,[1]UITSLAGEN!$N$6:$S$113,5,FALSE))+IF(ISNA(Z27),0,VLOOKUP(B27&amp;" "&amp;N16,[1]UITSLAGEN!$N$6:$S$113,5,FALSE)))</f>
        <v>0</v>
      </c>
    </row>
    <row r="29" spans="2:32" ht="30" customHeight="1">
      <c r="B29" s="194" t="s">
        <v>16</v>
      </c>
      <c r="C29" s="52" t="str">
        <f>IF(ISNA(VLOOKUP(B29,[1]teams!$B$1:$C$77,2,FALSE)),"",VLOOKUP(B29,[1]teams!$B$1:$C$77,2,FALSE))</f>
        <v/>
      </c>
      <c r="D29" s="117" t="str">
        <f>AA29</f>
        <v/>
      </c>
      <c r="E29" s="1">
        <f>AA30</f>
        <v>0</v>
      </c>
      <c r="F29" s="104" t="str">
        <f>AB29</f>
        <v/>
      </c>
      <c r="G29" s="1">
        <f>AB30</f>
        <v>0</v>
      </c>
      <c r="H29" s="104" t="str">
        <f>AC29</f>
        <v/>
      </c>
      <c r="I29" s="1">
        <f>AC30</f>
        <v>0</v>
      </c>
      <c r="J29" s="104" t="str">
        <f>AD29</f>
        <v/>
      </c>
      <c r="K29" s="1">
        <f>AD30</f>
        <v>0</v>
      </c>
      <c r="L29" s="104" t="str">
        <f>AE29</f>
        <v/>
      </c>
      <c r="M29" s="14">
        <f>AE30</f>
        <v>0</v>
      </c>
      <c r="N29" s="190"/>
      <c r="O29" s="58"/>
      <c r="P29" s="192">
        <f>IF(NOT(ISTEXT(D29)),D29) +IF(NOT(ISTEXT(F29)),F29)+IF(NOT(ISTEXT(H29)),H29) +IF(NOT(ISTEXT(J29)),J29)+IF(NOT(ISTEXT(L29)),L29) +IF(NOT(ISTEXT(N29)),N29)</f>
        <v>0</v>
      </c>
      <c r="Q29" s="54">
        <f>IF(AND(E29="",G29="",I29="",K29="",M29="",O29=""),"",E29+G29+I29+K29+M29+O29)</f>
        <v>0</v>
      </c>
      <c r="R29" s="74" t="str">
        <f>IF(T29,"",RANK(S29,S19:S30,0)+T29)</f>
        <v/>
      </c>
      <c r="S29" s="20">
        <f>IF(C29="",-10000,IF(P29="","",-(RANK(P29,P19:P30,0)*1000-Q29)))</f>
        <v>-10000</v>
      </c>
      <c r="T29" s="20" t="b">
        <f>IF(C29="",TRUE)</f>
        <v>1</v>
      </c>
      <c r="U29" s="20" t="e">
        <f>VLOOKUP(B29&amp;" "&amp;D16,[1]UITSLAGEN!$N$6:$O$113,2,FALSE)</f>
        <v>#N/A</v>
      </c>
      <c r="V29" s="20" t="e">
        <f>VLOOKUP(B29&amp;" "&amp;F16,[1]UITSLAGEN!$N$6:$O$113,2,FALSE)</f>
        <v>#N/A</v>
      </c>
      <c r="W29" s="20" t="e">
        <f>VLOOKUP(B29&amp;" "&amp;H16,[1]UITSLAGEN!$N$6:$O$113,2,FALSE)</f>
        <v>#N/A</v>
      </c>
      <c r="X29" s="20" t="e">
        <f>VLOOKUP(B29&amp;" "&amp;J16,[1]UITSLAGEN!$N$6:$O$113,2,FALSE)</f>
        <v>#N/A</v>
      </c>
      <c r="Y29" s="20" t="e">
        <f>VLOOKUP(B29&amp;" "&amp;L16,[1]UITSLAGEN!$N$6:$O$113,2,FALSE)</f>
        <v>#N/A</v>
      </c>
      <c r="Z29" s="20" t="e">
        <f>VLOOKUP(B29&amp;" "&amp;N16,[1]UITSLAGEN!$N$6:$O$113,2,FALSE)</f>
        <v>#N/A</v>
      </c>
      <c r="AA29" s="20" t="str">
        <f>IF(AND(ISNA(U29),ISNA(U30)),"",IF(ISNA(U29),0,U29)+IF(ISNA(U30),0,U30))</f>
        <v/>
      </c>
      <c r="AB29" s="20" t="str">
        <f>IF(AND(ISNA(V29),ISNA(V30)),"",IF(ISNA(V29),0,V29)+IF(ISNA(V30),0,V30))</f>
        <v/>
      </c>
      <c r="AC29" s="20" t="str">
        <f>IF(AND(ISNA(W29),ISNA(W30)),"",IF(ISNA(W29),0,W29)+IF(ISNA(W30),0,W30))</f>
        <v/>
      </c>
      <c r="AD29" s="20" t="str">
        <f>IF(AND(ISNA(X29),ISNA(X30)),"",IF(ISNA(X29),0,X29)+IF(ISNA(X30),0,X30))</f>
        <v/>
      </c>
      <c r="AE29" s="20" t="str">
        <f>IF(AND(ISNA(Y29),ISNA(Y30)),"",IF(ISNA(Y29),0,Y29)+IF(ISNA(Y30),0,Y30))</f>
        <v/>
      </c>
    </row>
    <row r="30" spans="2:32" ht="30" customHeight="1" thickBot="1">
      <c r="B30" s="195"/>
      <c r="C30" s="55"/>
      <c r="D30" s="118"/>
      <c r="E30" s="30"/>
      <c r="F30" s="105"/>
      <c r="G30" s="30"/>
      <c r="H30" s="105"/>
      <c r="I30" s="30"/>
      <c r="J30" s="105"/>
      <c r="K30" s="30"/>
      <c r="L30" s="105"/>
      <c r="M30" s="29"/>
      <c r="N30" s="191"/>
      <c r="O30" s="59"/>
      <c r="P30" s="193"/>
      <c r="Q30" s="57"/>
      <c r="R30" s="75"/>
      <c r="U30" s="20" t="e">
        <f>VLOOKUP(D16&amp;" "&amp;B29,[1]UITSLAGEN!$N$6:$Q$113,4,FALSE)</f>
        <v>#N/A</v>
      </c>
      <c r="V30" s="20" t="e">
        <f>VLOOKUP(F16&amp;" "&amp;B29,[1]UITSLAGEN!$N$6:$Q$113,4,FALSE)</f>
        <v>#N/A</v>
      </c>
      <c r="W30" s="20" t="e">
        <f>VLOOKUP(H16&amp;" "&amp;B29,[1]UITSLAGEN!$N$6:$Q$113,4,FALSE)</f>
        <v>#N/A</v>
      </c>
      <c r="X30" s="20" t="e">
        <f>VLOOKUP(J16&amp;" "&amp;B29,[1]UITSLAGEN!$N$6:$Q$113,4,FALSE)</f>
        <v>#N/A</v>
      </c>
      <c r="Y30" s="20" t="e">
        <f>VLOOKUP(L16&amp;" "&amp;B29,[1]UITSLAGEN!$N$6:$Q$113,4,FALSE)</f>
        <v>#N/A</v>
      </c>
      <c r="Z30" s="20" t="e">
        <f>VLOOKUP(N16&amp;" "&amp;B29,[1]UITSLAGEN!$N$6:$Q$113,4,FALSE)</f>
        <v>#N/A</v>
      </c>
      <c r="AA30" s="20">
        <f>IF(AND(ISNA(U29),ISNA(U30)),0,IF(ISNA(U30),0,-VLOOKUP(D16&amp;" "&amp;B29,[1]UITSLAGEN!$N$6:$S$113,5,FALSE))+IF(ISNA(U29),0,VLOOKUP(B29&amp;" "&amp;D16,[1]UITSLAGEN!$N$6:$S$113,5,FALSE)))</f>
        <v>0</v>
      </c>
      <c r="AB30" s="20">
        <f>IF(AND(ISNA(V29),ISNA(V30)),0,IF(ISNA(V30),0,-VLOOKUP(F16&amp;" "&amp;B29,[1]UITSLAGEN!$N$6:$S$113,5,FALSE))+IF(ISNA(V29),0,VLOOKUP(B29&amp;" "&amp;F16,[1]UITSLAGEN!$N$6:$S$113,5,FALSE)))</f>
        <v>0</v>
      </c>
      <c r="AC30" s="20">
        <f>IF(AND(ISNA(W29),ISNA(W30)),0,IF(ISNA(W30),0,-VLOOKUP(H16&amp;" "&amp;B29,[1]UITSLAGEN!$N$6:$S$113,5,FALSE))+IF(ISNA(W29),0,VLOOKUP(B29&amp;" "&amp;H16,[1]UITSLAGEN!$N$6:$S$113,5,FALSE)))</f>
        <v>0</v>
      </c>
      <c r="AD30" s="20">
        <f>IF(AND(ISNA(X29),ISNA(X30)),0,IF(ISNA(X30),0,-VLOOKUP(J16&amp;" "&amp;B29,[1]UITSLAGEN!$N$6:$S$113,5,FALSE))+IF(ISNA(X29),0,VLOOKUP(B29&amp;" "&amp;J16,[1]UITSLAGEN!$N$6:$S$113,5,FALSE)))</f>
        <v>0</v>
      </c>
      <c r="AE30" s="20">
        <f>IF(AND(ISNA(Y29),ISNA(Y30)),0,IF(ISNA(Y30),0,-VLOOKUP(L16&amp;" "&amp;B29,[1]UITSLAGEN!$N$6:$S$113,5,FALSE))+IF(ISNA(Y29),0,VLOOKUP(B29&amp;" "&amp;L16,[1]UITSLAGEN!$N$6:$S$113,5,FALSE)))</f>
        <v>0</v>
      </c>
    </row>
    <row r="31" spans="2:32" ht="22.15" customHeight="1" thickBot="1">
      <c r="D31" s="20" t="str">
        <f>B34</f>
        <v>6-C1</v>
      </c>
      <c r="F31" s="20" t="str">
        <f>B36</f>
        <v>6-C2</v>
      </c>
      <c r="H31" s="20" t="str">
        <f>B38</f>
        <v>6-C3</v>
      </c>
      <c r="J31" s="20" t="str">
        <f>B40</f>
        <v>6-C4</v>
      </c>
      <c r="L31" s="20" t="str">
        <f>B42</f>
        <v>6-C5</v>
      </c>
      <c r="N31" s="20" t="str">
        <f>B44</f>
        <v>6-C6</v>
      </c>
    </row>
    <row r="32" spans="2:32" ht="30" customHeight="1">
      <c r="B32" s="194" t="s">
        <v>0</v>
      </c>
      <c r="C32" s="210" t="s">
        <v>17</v>
      </c>
      <c r="D32" s="200" t="str">
        <f>+C34</f>
        <v>SAS Sprongserve</v>
      </c>
      <c r="E32" s="201"/>
      <c r="F32" s="200" t="str">
        <f>+C36</f>
        <v>Sp.Stad Power 2</v>
      </c>
      <c r="G32" s="201"/>
      <c r="H32" s="200" t="str">
        <f>+C38</f>
        <v>VHZ Ace</v>
      </c>
      <c r="I32" s="201"/>
      <c r="J32" s="200" t="str">
        <f>+C40</f>
        <v>VVO Regenboog</v>
      </c>
      <c r="K32" s="201"/>
      <c r="L32" s="200" t="str">
        <f>+C42</f>
        <v/>
      </c>
      <c r="M32" s="201"/>
      <c r="N32" s="200" t="str">
        <f>+C44</f>
        <v/>
      </c>
      <c r="O32" s="201"/>
      <c r="P32" s="200" t="s">
        <v>2</v>
      </c>
      <c r="Q32" s="201"/>
      <c r="R32" s="206" t="s">
        <v>3</v>
      </c>
    </row>
    <row r="33" spans="2:32" ht="30" customHeight="1" thickBot="1">
      <c r="B33" s="195"/>
      <c r="C33" s="211"/>
      <c r="D33" s="204"/>
      <c r="E33" s="205"/>
      <c r="F33" s="202"/>
      <c r="G33" s="203"/>
      <c r="H33" s="202"/>
      <c r="I33" s="203"/>
      <c r="J33" s="202"/>
      <c r="K33" s="203"/>
      <c r="L33" s="202"/>
      <c r="M33" s="203"/>
      <c r="N33" s="202"/>
      <c r="O33" s="203"/>
      <c r="P33" s="204"/>
      <c r="Q33" s="205"/>
      <c r="R33" s="207"/>
    </row>
    <row r="34" spans="2:32" ht="30" customHeight="1">
      <c r="B34" s="196" t="s">
        <v>18</v>
      </c>
      <c r="C34" s="52" t="str">
        <f>IF(ISNA(VLOOKUP(B34,[1]teams!$B$1:$C$77,2,FALSE)),"",VLOOKUP(B34,[1]teams!$B$1:$C$77,2,FALSE))</f>
        <v>SAS Sprongserve</v>
      </c>
      <c r="D34" s="208"/>
      <c r="E34" s="53"/>
      <c r="F34" s="68">
        <f>AB34</f>
        <v>2</v>
      </c>
      <c r="G34" s="7">
        <f>AB35</f>
        <v>3</v>
      </c>
      <c r="H34" s="199">
        <f>AC34</f>
        <v>2</v>
      </c>
      <c r="I34" s="7">
        <f>AC35</f>
        <v>-5</v>
      </c>
      <c r="J34" s="199">
        <f>AD34</f>
        <v>4</v>
      </c>
      <c r="K34" s="7">
        <f>AD35</f>
        <v>7</v>
      </c>
      <c r="L34" s="199" t="str">
        <f>AE34</f>
        <v/>
      </c>
      <c r="M34" s="7">
        <f>AE35</f>
        <v>0</v>
      </c>
      <c r="N34" s="68" t="str">
        <f>AF34</f>
        <v/>
      </c>
      <c r="O34" s="2">
        <f>AF35</f>
        <v>0</v>
      </c>
      <c r="P34" s="192">
        <f>IF(NOT(ISTEXT(D34)),D34) +IF(NOT(ISTEXT(F34)),F34)+IF(NOT(ISTEXT(H34)),H34) +IF(NOT(ISTEXT(J34)),J34)+IF(NOT(ISTEXT(L34)),L34) +IF(NOT(ISTEXT(N34)),N34)</f>
        <v>8</v>
      </c>
      <c r="Q34" s="54">
        <f>IF(AND(E34="",G34="",I34="",K34="",M34="",O34=""),"",E34+G34+I34+K34+M34+O34)</f>
        <v>5</v>
      </c>
      <c r="R34" s="74">
        <f>IF(T34,"",RANK(S34,S34:S45,0)+T34)</f>
        <v>1</v>
      </c>
      <c r="S34" s="20">
        <f>IF(C34="",-10000,IF(P34="","",-(RANK(P34,P34:P45,0)*1000-Q34)))</f>
        <v>-995</v>
      </c>
      <c r="T34" s="20" t="b">
        <f>IF(C34="",TRUE)</f>
        <v>0</v>
      </c>
      <c r="U34" s="20" t="e">
        <f>VLOOKUP(B34&amp;" "&amp;D31,[1]UITSLAGEN!$N$6:$O$113,2,FALSE)</f>
        <v>#N/A</v>
      </c>
      <c r="V34" s="20">
        <f>VLOOKUP(B34&amp;" "&amp;F31,[1]UITSLAGEN!$N$6:$O$113,2,FALSE)</f>
        <v>2</v>
      </c>
      <c r="W34" s="20" t="e">
        <f>VLOOKUP(B34&amp;" "&amp;H31,[1]UITSLAGEN!$N$6:$O$113,2,FALSE)</f>
        <v>#N/A</v>
      </c>
      <c r="X34" s="20">
        <f>VLOOKUP(B34&amp;" "&amp;J31,[1]UITSLAGEN!$N$6:$O$113,2,FALSE)</f>
        <v>4</v>
      </c>
      <c r="Y34" s="20" t="e">
        <f>VLOOKUP(B34&amp;" "&amp;L31,[1]UITSLAGEN!$N$6:$O$113,2,FALSE)</f>
        <v>#N/A</v>
      </c>
      <c r="Z34" s="20" t="e">
        <f>VLOOKUP(B34&amp;" "&amp;N31,[1]UITSLAGEN!$N$6:$O$113,2,FALSE)</f>
        <v>#N/A</v>
      </c>
      <c r="AA34" s="20" t="str">
        <f t="shared" ref="AA34:AF34" si="2">IF(AND(ISNA(U34),ISNA(U35)),"",IF(ISNA(U34),0,U34)+IF(ISNA(U35),0,U35))</f>
        <v/>
      </c>
      <c r="AB34" s="20">
        <f t="shared" si="2"/>
        <v>2</v>
      </c>
      <c r="AC34" s="20">
        <f t="shared" si="2"/>
        <v>2</v>
      </c>
      <c r="AD34" s="20">
        <f t="shared" si="2"/>
        <v>4</v>
      </c>
      <c r="AE34" s="20" t="str">
        <f t="shared" si="2"/>
        <v/>
      </c>
      <c r="AF34" s="20" t="str">
        <f t="shared" si="2"/>
        <v/>
      </c>
    </row>
    <row r="35" spans="2:32" ht="30" customHeight="1" thickBot="1">
      <c r="B35" s="197"/>
      <c r="C35" s="55"/>
      <c r="D35" s="209"/>
      <c r="E35" s="56"/>
      <c r="F35" s="123"/>
      <c r="G35" s="34"/>
      <c r="H35" s="120"/>
      <c r="I35" s="23"/>
      <c r="J35" s="120"/>
      <c r="K35" s="23"/>
      <c r="L35" s="120"/>
      <c r="M35" s="23"/>
      <c r="N35" s="69"/>
      <c r="O35" s="24"/>
      <c r="P35" s="193"/>
      <c r="Q35" s="57"/>
      <c r="R35" s="75"/>
      <c r="U35" s="20" t="e">
        <f>VLOOKUP(D31&amp;" "&amp;B34,[1]UITSLAGEN!$N$6:$Q$113,4,FALSE)</f>
        <v>#N/A</v>
      </c>
      <c r="V35" s="20" t="e">
        <f>VLOOKUP(F31&amp;" "&amp;B34,[1]UITSLAGEN!$N$6:$Q$113,4,FALSE)</f>
        <v>#N/A</v>
      </c>
      <c r="W35" s="20">
        <f>VLOOKUP(H31&amp;" "&amp;B34,[1]UITSLAGEN!$N$6:$Q$113,4,FALSE)</f>
        <v>2</v>
      </c>
      <c r="X35" s="20" t="e">
        <f>VLOOKUP(J31&amp;" "&amp;B34,[1]UITSLAGEN!$N$6:$Q$113,4,FALSE)</f>
        <v>#N/A</v>
      </c>
      <c r="Y35" s="20" t="e">
        <f>VLOOKUP(L31&amp;" "&amp;B34,[1]UITSLAGEN!$N$6:$Q$113,4,FALSE)</f>
        <v>#N/A</v>
      </c>
      <c r="Z35" s="20" t="e">
        <f>VLOOKUP(N31&amp;" "&amp;B34,[1]UITSLAGEN!$N$6:$Q$113,4,FALSE)</f>
        <v>#N/A</v>
      </c>
      <c r="AB35" s="20">
        <f>IF(AND(ISNA(V34),ISNA(V35)),0,IF(ISNA(V35),0,-VLOOKUP(F31&amp;" "&amp;B34,[1]UITSLAGEN!$N$6:$S$113,5,FALSE))+IF(ISNA(V34),0,VLOOKUP(B34&amp;" "&amp;F31,[1]UITSLAGEN!$N$6:$S$113,5,FALSE)))</f>
        <v>3</v>
      </c>
      <c r="AC35" s="20">
        <f>IF(AND(ISNA(W34),ISNA(W35)),0,IF(ISNA(W35),0,-VLOOKUP(H31&amp;" "&amp;B34,[1]UITSLAGEN!$N$6:$S$113,5,FALSE))+IF(ISNA(W34),0,VLOOKUP(B34&amp;" "&amp;H31,[1]UITSLAGEN!$N$6:$S$113,5,FALSE)))</f>
        <v>-5</v>
      </c>
      <c r="AD35" s="20">
        <f>IF(AND(ISNA(X34),ISNA(X35)),0,IF(ISNA(X35),0,-VLOOKUP(J31&amp;" "&amp;B34,[1]UITSLAGEN!$N$6:$S$113,5,FALSE))+IF(ISNA(X34),0,VLOOKUP(B34&amp;" "&amp;J31,[1]UITSLAGEN!$N$6:$S$113,5,FALSE)))</f>
        <v>7</v>
      </c>
      <c r="AE35" s="20">
        <f>IF(AND(ISNA(Y34),ISNA(Y35)),0,IF(ISNA(Y35),0,-VLOOKUP(L31&amp;" "&amp;B34,[1]UITSLAGEN!$N$6:$S$113,5,FALSE))+IF(ISNA(Y34),0,VLOOKUP(B34&amp;" "&amp;L31,[1]UITSLAGEN!$N$6:$S$113,5,FALSE)))</f>
        <v>0</v>
      </c>
      <c r="AF35" s="20">
        <f>IF(AND(ISNA(Z34),ISNA(Z35)),0,IF(ISNA(Z35),0,-VLOOKUP(N31&amp;" "&amp;B34,[1]UITSLAGEN!$N$6:$S$113,5,FALSE))+IF(ISNA(Z34),0,VLOOKUP(B34&amp;" "&amp;N31,[1]UITSLAGEN!$N$6:$S$113,5,FALSE)))</f>
        <v>0</v>
      </c>
    </row>
    <row r="36" spans="2:32" ht="30" customHeight="1">
      <c r="B36" s="196" t="s">
        <v>19</v>
      </c>
      <c r="C36" s="52" t="str">
        <f>IF(ISNA(VLOOKUP(B36,[1]teams!$B$1:$C$77,2,FALSE)),"",VLOOKUP(B36,[1]teams!$B$1:$C$77,2,FALSE))</f>
        <v>Sp.Stad Power 2</v>
      </c>
      <c r="D36" s="117">
        <f>AA36</f>
        <v>2</v>
      </c>
      <c r="E36" s="14">
        <f>AA37</f>
        <v>-3</v>
      </c>
      <c r="F36" s="190"/>
      <c r="G36" s="58"/>
      <c r="H36" s="104">
        <f>AC36</f>
        <v>2</v>
      </c>
      <c r="I36" s="3">
        <f>AC37</f>
        <v>-4</v>
      </c>
      <c r="J36" s="104">
        <f>AD36</f>
        <v>2</v>
      </c>
      <c r="K36" s="11">
        <f>AD37</f>
        <v>7</v>
      </c>
      <c r="L36" s="119" t="str">
        <f>AE36</f>
        <v/>
      </c>
      <c r="M36" s="3">
        <f>AE37</f>
        <v>0</v>
      </c>
      <c r="N36" s="123" t="str">
        <f>AF36</f>
        <v/>
      </c>
      <c r="O36" s="5">
        <f>AF37</f>
        <v>0</v>
      </c>
      <c r="P36" s="192">
        <f>IF(NOT(ISTEXT(D36)),D36) +IF(NOT(ISTEXT(F36)),F36)+IF(NOT(ISTEXT(H36)),H36) +IF(NOT(ISTEXT(J36)),J36)+IF(NOT(ISTEXT(L36)),L36) +IF(NOT(ISTEXT(N36)),N36)</f>
        <v>6</v>
      </c>
      <c r="Q36" s="54">
        <f>IF(AND(E36="",G36="",I36="",K36="",M36="",O36=""),"",E36+G36+I36+K36+M36+O36)</f>
        <v>0</v>
      </c>
      <c r="R36" s="74">
        <f>IF(T36,"",RANK(S36,S34:S45,0)+T36)</f>
        <v>3</v>
      </c>
      <c r="S36" s="20">
        <f>IF(C36="",-10000,IF(P36="","",-(RANK(P36,P34:P45,0)*1000-Q36)))</f>
        <v>-2000</v>
      </c>
      <c r="T36" s="20" t="b">
        <f>IF(C36="",TRUE)</f>
        <v>0</v>
      </c>
      <c r="U36" s="20" t="e">
        <f>VLOOKUP(B36&amp;" "&amp;D31,[1]UITSLAGEN!$N$6:$O$113,2,FALSE)</f>
        <v>#N/A</v>
      </c>
      <c r="V36" s="20" t="e">
        <f>VLOOKUP(B36&amp;" "&amp;F31,[1]UITSLAGEN!$N$6:$O$113,2,FALSE)</f>
        <v>#N/A</v>
      </c>
      <c r="W36" s="20">
        <f>VLOOKUP(B36&amp;" "&amp;H31,[1]UITSLAGEN!$N$6:$O$113,2,FALSE)</f>
        <v>2</v>
      </c>
      <c r="X36" s="20" t="e">
        <f>VLOOKUP(B36&amp;" "&amp;J31,[1]UITSLAGEN!$N$6:$O$113,2,FALSE)</f>
        <v>#N/A</v>
      </c>
      <c r="Y36" s="20" t="e">
        <f>VLOOKUP(B36&amp;" "&amp;L31,[1]UITSLAGEN!$N$6:$O$113,2,FALSE)</f>
        <v>#N/A</v>
      </c>
      <c r="Z36" s="20" t="e">
        <f>VLOOKUP(B36&amp;" "&amp;N31,[1]UITSLAGEN!$N$6:$O$113,2,FALSE)</f>
        <v>#N/A</v>
      </c>
      <c r="AA36" s="20">
        <f>IF(AND(ISNA(U36),ISNA(U37)),"",IF(ISNA(U36),0,U36)+IF(ISNA(U37),0,U37))</f>
        <v>2</v>
      </c>
      <c r="AC36" s="20">
        <f>IF(AND(ISNA(W36),ISNA(W37)),"",IF(ISNA(W36),0,W36)+IF(ISNA(W37),0,W37))</f>
        <v>2</v>
      </c>
      <c r="AD36" s="20">
        <f>IF(AND(ISNA(X36),ISNA(X37)),"",IF(ISNA(X36),0,X36)+IF(ISNA(X37),0,X37))</f>
        <v>2</v>
      </c>
      <c r="AE36" s="20" t="str">
        <f>IF(AND(ISNA(Y36),ISNA(Y37)),"",IF(ISNA(Y36),0,Y36)+IF(ISNA(Y37),0,Y37))</f>
        <v/>
      </c>
      <c r="AF36" s="20" t="str">
        <f>IF(AND(ISNA(Z36),ISNA(Z37)),"",IF(ISNA(Z36),0,Z36)+IF(ISNA(Z37),0,Z37))</f>
        <v/>
      </c>
    </row>
    <row r="37" spans="2:32" ht="30" customHeight="1" thickBot="1">
      <c r="B37" s="197"/>
      <c r="C37" s="55"/>
      <c r="D37" s="83"/>
      <c r="E37" s="26"/>
      <c r="F37" s="198"/>
      <c r="G37" s="56"/>
      <c r="H37" s="104"/>
      <c r="I37" s="34"/>
      <c r="J37" s="120"/>
      <c r="K37" s="26"/>
      <c r="L37" s="120"/>
      <c r="M37" s="23"/>
      <c r="N37" s="69"/>
      <c r="O37" s="24"/>
      <c r="P37" s="193"/>
      <c r="Q37" s="57"/>
      <c r="R37" s="75"/>
      <c r="U37" s="20">
        <f>VLOOKUP(D31&amp;" "&amp;B36,[1]UITSLAGEN!$N$6:$Q$113,4,FALSE)</f>
        <v>2</v>
      </c>
      <c r="V37" s="20" t="e">
        <f>VLOOKUP(F31&amp;" "&amp;B36,[1]UITSLAGEN!$N$6:$Q$113,4,FALSE)</f>
        <v>#N/A</v>
      </c>
      <c r="W37" s="20" t="e">
        <f>VLOOKUP(H31&amp;" "&amp;B36,[1]UITSLAGEN!$N$6:$Q$113,4,FALSE)</f>
        <v>#N/A</v>
      </c>
      <c r="X37" s="20">
        <f>VLOOKUP(J31&amp;" "&amp;B36,[1]UITSLAGEN!$N$6:$Q$113,4,FALSE)</f>
        <v>2</v>
      </c>
      <c r="Y37" s="20" t="e">
        <f>VLOOKUP(L31&amp;" "&amp;B36,[1]UITSLAGEN!$N$6:$Q$113,4,FALSE)</f>
        <v>#N/A</v>
      </c>
      <c r="Z37" s="20" t="e">
        <f>VLOOKUP(N31&amp;" "&amp;B36,[1]UITSLAGEN!$N$6:$Q$113,4,FALSE)</f>
        <v>#N/A</v>
      </c>
      <c r="AA37" s="20">
        <f>IF(AND(ISNA(U36),ISNA(U37)),0,IF(ISNA(U37),0,-VLOOKUP(D31&amp;" "&amp;B36,[1]UITSLAGEN!$N$6:$S$113,5,FALSE))+IF(ISNA(U36),0,VLOOKUP(B36&amp;" "&amp;D31,[1]UITSLAGEN!$N$6:$S$113,5,FALSE)))</f>
        <v>-3</v>
      </c>
      <c r="AC37" s="20">
        <f>IF(AND(ISNA(W36),ISNA(W37)),0,IF(ISNA(W37),0,-VLOOKUP(H31&amp;" "&amp;B36,[1]UITSLAGEN!$N$6:$S$113,5,FALSE))+IF(ISNA(W36),0,VLOOKUP(B36&amp;" "&amp;H31,[1]UITSLAGEN!$N$6:$S$113,5,FALSE)))</f>
        <v>-4</v>
      </c>
      <c r="AD37" s="20">
        <f>IF(AND(ISNA(X36),ISNA(X37)),0,IF(ISNA(X37),0,-VLOOKUP(J31&amp;" "&amp;B36,[1]UITSLAGEN!$N$6:$S$113,5,FALSE))+IF(ISNA(X36),0,VLOOKUP(B36&amp;" "&amp;J31,[1]UITSLAGEN!$N$6:$S$113,5,FALSE)))</f>
        <v>7</v>
      </c>
      <c r="AE37" s="20">
        <f>IF(AND(ISNA(Y36),ISNA(Y37)),0,IF(ISNA(Y37),0,-VLOOKUP(L31&amp;" "&amp;B36,[1]UITSLAGEN!$N$6:$S$113,5,FALSE))+IF(ISNA(Y36),0,VLOOKUP(B36&amp;" "&amp;L31,[1]UITSLAGEN!$N$6:$S$113,5,FALSE)))</f>
        <v>0</v>
      </c>
      <c r="AF37" s="20">
        <f>IF(AND(ISNA(Z36),ISNA(Z37)),0,IF(ISNA(Z37),0,-VLOOKUP(N31&amp;" "&amp;B36,[1]UITSLAGEN!$N$6:$S$113,5,FALSE))+IF(ISNA(Z36),0,VLOOKUP(B36&amp;" "&amp;N31,[1]UITSLAGEN!$N$6:$S$113,5,FALSE)))</f>
        <v>0</v>
      </c>
    </row>
    <row r="38" spans="2:32" ht="30" customHeight="1">
      <c r="B38" s="196" t="s">
        <v>20</v>
      </c>
      <c r="C38" s="52" t="str">
        <f>IF(ISNA(VLOOKUP(B38,[1]teams!$B$1:$C$77,2,FALSE)),"",VLOOKUP(B38,[1]teams!$B$1:$C$77,2,FALSE))</f>
        <v>VHZ Ace</v>
      </c>
      <c r="D38" s="117">
        <f>AA38</f>
        <v>2</v>
      </c>
      <c r="E38" s="4">
        <f>AA39</f>
        <v>5</v>
      </c>
      <c r="F38" s="104">
        <f>AB38</f>
        <v>2</v>
      </c>
      <c r="G38" s="11">
        <f>AB39</f>
        <v>4</v>
      </c>
      <c r="H38" s="190"/>
      <c r="I38" s="58"/>
      <c r="J38" s="112">
        <f>AD38</f>
        <v>0</v>
      </c>
      <c r="K38" s="3">
        <f>AD39</f>
        <v>-19</v>
      </c>
      <c r="L38" s="119" t="str">
        <f>AE38</f>
        <v/>
      </c>
      <c r="M38" s="3">
        <f>AE39</f>
        <v>0</v>
      </c>
      <c r="N38" s="123" t="str">
        <f>AF38</f>
        <v/>
      </c>
      <c r="O38" s="5">
        <f>AF39</f>
        <v>0</v>
      </c>
      <c r="P38" s="192">
        <f>IF(NOT(ISTEXT(D38)),D38) +IF(NOT(ISTEXT(F38)),F38)+IF(NOT(ISTEXT(H38)),H38) +IF(NOT(ISTEXT(J38)),J38)+IF(NOT(ISTEXT(L38)),L38) +IF(NOT(ISTEXT(N38)),N38)</f>
        <v>4</v>
      </c>
      <c r="Q38" s="54">
        <f>IF(AND(E38="",G38="",I38="",K38="",M38="",O38=""),"",E38+G38+I38+K38+M38+O38)</f>
        <v>-10</v>
      </c>
      <c r="R38" s="74">
        <f>IF(T38,"",RANK(S38,S34:S45,0)+T38)</f>
        <v>4</v>
      </c>
      <c r="S38" s="20">
        <f>IF(C38="",-10000,IF(P38="","",-(RANK(P38,P34:P45,0)*1000-Q38)))</f>
        <v>-4010</v>
      </c>
      <c r="T38" s="20" t="b">
        <f>IF(C38="",TRUE)</f>
        <v>0</v>
      </c>
      <c r="U38" s="20">
        <f>VLOOKUP(B38&amp;" "&amp;D31,[1]UITSLAGEN!$N$6:$O$113,2,FALSE)</f>
        <v>2</v>
      </c>
      <c r="V38" s="20" t="e">
        <f>VLOOKUP(B38&amp;" "&amp;F31,[1]UITSLAGEN!$N$6:$O$113,2,FALSE)</f>
        <v>#N/A</v>
      </c>
      <c r="W38" s="20" t="e">
        <f>VLOOKUP(B38&amp;" "&amp;H31,[1]UITSLAGEN!$N$6:$O$113,2,FALSE)</f>
        <v>#N/A</v>
      </c>
      <c r="X38" s="20">
        <f>VLOOKUP(B38&amp;" "&amp;J31,[1]UITSLAGEN!$N$6:$O$113,2,FALSE)</f>
        <v>0</v>
      </c>
      <c r="Y38" s="20" t="e">
        <f>VLOOKUP(B38&amp;" "&amp;L31,[1]UITSLAGEN!$N$6:$O$113,2,FALSE)</f>
        <v>#N/A</v>
      </c>
      <c r="Z38" s="20" t="e">
        <f>VLOOKUP(B38&amp;" "&amp;N31,[1]UITSLAGEN!$N$6:$O$113,2,FALSE)</f>
        <v>#N/A</v>
      </c>
      <c r="AA38" s="20">
        <f>IF(AND(ISNA(U38),ISNA(U39)),"",IF(ISNA(U38),0,U38)+IF(ISNA(U39),0,U39))</f>
        <v>2</v>
      </c>
      <c r="AB38" s="20">
        <f>IF(AND(ISNA(V38),ISNA(V39)),"",IF(ISNA(V38),0,V38)+IF(ISNA(V39),0,V39))</f>
        <v>2</v>
      </c>
      <c r="AD38" s="20">
        <f>IF(AND(ISNA(X38),ISNA(X39)),"",IF(ISNA(X38),0,X38)+IF(ISNA(X39),0,X39))</f>
        <v>0</v>
      </c>
      <c r="AE38" s="20" t="str">
        <f>IF(AND(ISNA(Y38),ISNA(Y39)),"",IF(ISNA(Y38),0,Y38)+IF(ISNA(Y39),0,Y39))</f>
        <v/>
      </c>
      <c r="AF38" s="20" t="str">
        <f>IF(AND(ISNA(Z38),ISNA(Z39)),"",IF(ISNA(Z38),0,Z38)+IF(ISNA(Z39),0,Z39))</f>
        <v/>
      </c>
    </row>
    <row r="39" spans="2:32" ht="30" customHeight="1" thickBot="1">
      <c r="B39" s="197"/>
      <c r="C39" s="55"/>
      <c r="D39" s="83"/>
      <c r="E39" s="23"/>
      <c r="F39" s="120"/>
      <c r="G39" s="26"/>
      <c r="H39" s="198"/>
      <c r="I39" s="56"/>
      <c r="J39" s="123"/>
      <c r="K39" s="34"/>
      <c r="L39" s="120"/>
      <c r="M39" s="23"/>
      <c r="N39" s="69"/>
      <c r="O39" s="24"/>
      <c r="P39" s="193"/>
      <c r="Q39" s="57"/>
      <c r="R39" s="75"/>
      <c r="U39" s="20" t="e">
        <f>VLOOKUP(D31&amp;" "&amp;B38,[1]UITSLAGEN!$N$6:$Q$113,4,FALSE)</f>
        <v>#N/A</v>
      </c>
      <c r="V39" s="20">
        <f>VLOOKUP(F31&amp;" "&amp;B38,[1]UITSLAGEN!$N$6:$Q$113,4,FALSE)</f>
        <v>2</v>
      </c>
      <c r="W39" s="20" t="e">
        <f>VLOOKUP(H31&amp;" "&amp;B38,[1]UITSLAGEN!$N$6:$Q$113,4,FALSE)</f>
        <v>#N/A</v>
      </c>
      <c r="X39" s="20" t="e">
        <f>VLOOKUP(J31&amp;" "&amp;B38,[1]UITSLAGEN!$N$6:$Q$113,4,FALSE)</f>
        <v>#N/A</v>
      </c>
      <c r="Y39" s="20" t="e">
        <f>VLOOKUP(L31&amp;" "&amp;B38,[1]UITSLAGEN!$N$6:$Q$113,4,FALSE)</f>
        <v>#N/A</v>
      </c>
      <c r="Z39" s="20" t="e">
        <f>VLOOKUP(N31&amp;" "&amp;B38,[1]UITSLAGEN!$N$6:$Q$113,4,FALSE)</f>
        <v>#N/A</v>
      </c>
      <c r="AA39" s="20">
        <f>IF(AND(ISNA(U38),ISNA(U39)),0,IF(ISNA(U39),0,-VLOOKUP(D31&amp;" "&amp;B38,[1]UITSLAGEN!$N$6:$S$113,5,FALSE))+IF(ISNA(U38),0,VLOOKUP(B38&amp;" "&amp;D31,[1]UITSLAGEN!$N$6:$S$113,5,FALSE)))</f>
        <v>5</v>
      </c>
      <c r="AB39" s="20">
        <f>IF(AND(ISNA(V38),ISNA(V39)),0,IF(ISNA(V39),0,-VLOOKUP(F31&amp;" "&amp;B38,[1]UITSLAGEN!$N$6:$S$113,5,FALSE))+IF(ISNA(V38),0,VLOOKUP(B38&amp;" "&amp;F31,[1]UITSLAGEN!$N$6:$S$113,5,FALSE)))</f>
        <v>4</v>
      </c>
      <c r="AD39" s="20">
        <f>IF(AND(ISNA(X38),ISNA(X39)),0,IF(ISNA(X39),0,-VLOOKUP(J31&amp;" "&amp;B38,[1]UITSLAGEN!$N$6:$S$113,5,FALSE))+IF(ISNA(X38),0,VLOOKUP(B38&amp;" "&amp;J31,[1]UITSLAGEN!$N$6:$S$113,5,FALSE)))</f>
        <v>-19</v>
      </c>
      <c r="AE39" s="20">
        <f>IF(AND(ISNA(Y38),ISNA(Y39)),0,IF(ISNA(Y39),0,-VLOOKUP(L31&amp;" "&amp;B38,[1]UITSLAGEN!$N$6:$S$113,5,FALSE))+IF(ISNA(Y38),0,VLOOKUP(B38&amp;" "&amp;L31,[1]UITSLAGEN!$N$6:$S$113,5,FALSE)))</f>
        <v>0</v>
      </c>
      <c r="AF39" s="20">
        <f>IF(AND(ISNA(Z38),ISNA(Z39)),0,IF(ISNA(Z39),0,-VLOOKUP(N31&amp;" "&amp;B38,[1]UITSLAGEN!$N$6:$S$113,5,FALSE))+IF(ISNA(Z38),0,VLOOKUP(B38&amp;" "&amp;N31,[1]UITSLAGEN!$N$6:$S$113,5,FALSE)))</f>
        <v>0</v>
      </c>
    </row>
    <row r="40" spans="2:32" ht="30" customHeight="1">
      <c r="B40" s="196" t="s">
        <v>21</v>
      </c>
      <c r="C40" s="52" t="str">
        <f>IF(ISNA(VLOOKUP(B40,[1]teams!$B$1:$C$77,2,FALSE)),"",VLOOKUP(B40,[1]teams!$B$1:$C$77,2,FALSE))</f>
        <v>VVO Regenboog</v>
      </c>
      <c r="D40" s="82">
        <f>AA40</f>
        <v>0</v>
      </c>
      <c r="E40" s="3">
        <f>AA41</f>
        <v>-7</v>
      </c>
      <c r="F40" s="119">
        <f>AB40</f>
        <v>2</v>
      </c>
      <c r="G40" s="3">
        <f>AB41</f>
        <v>-7</v>
      </c>
      <c r="H40" s="104">
        <f>AC40</f>
        <v>4</v>
      </c>
      <c r="I40" s="14">
        <f>AC41</f>
        <v>19</v>
      </c>
      <c r="J40" s="190"/>
      <c r="K40" s="58"/>
      <c r="L40" s="112" t="str">
        <f>AE40</f>
        <v/>
      </c>
      <c r="M40" s="3">
        <f>AE41</f>
        <v>0</v>
      </c>
      <c r="N40" s="119" t="str">
        <f>AF40</f>
        <v/>
      </c>
      <c r="O40" s="5">
        <f>AF41</f>
        <v>0</v>
      </c>
      <c r="P40" s="192">
        <f>IF(NOT(ISTEXT(D40)),D40) +IF(NOT(ISTEXT(F40)),F40)+IF(NOT(ISTEXT(H40)),H40) +IF(NOT(ISTEXT(J40)),J40)+IF(NOT(ISTEXT(L40)),L40) +IF(NOT(ISTEXT(N40)),N40)</f>
        <v>6</v>
      </c>
      <c r="Q40" s="54">
        <f>IF(AND(E40="",G40="",I40="",K40="",M40="",O40=""),"",E40+G40+I40+K40+M40+O40)</f>
        <v>5</v>
      </c>
      <c r="R40" s="74">
        <f>IF(T40,"",RANK(S40,S34:S45,0)+T40)</f>
        <v>2</v>
      </c>
      <c r="S40" s="20">
        <f>IF(C40="",-10000,IF(P40="","",-(RANK(P40,P34:P45,0)*1000-Q40)))</f>
        <v>-1995</v>
      </c>
      <c r="T40" s="20" t="b">
        <f>IF(C40="",TRUE)</f>
        <v>0</v>
      </c>
      <c r="U40" s="20" t="e">
        <f>VLOOKUP(B40&amp;" "&amp;D31,[1]UITSLAGEN!$N$6:$O$113,2,FALSE)</f>
        <v>#N/A</v>
      </c>
      <c r="V40" s="20">
        <f>VLOOKUP(B40&amp;" "&amp;F31,[1]UITSLAGEN!$N$6:$O$113,2,FALSE)</f>
        <v>2</v>
      </c>
      <c r="W40" s="20" t="e">
        <f>VLOOKUP(B40&amp;" "&amp;H31,[1]UITSLAGEN!$N$6:$O$113,2,FALSE)</f>
        <v>#N/A</v>
      </c>
      <c r="X40" s="20" t="e">
        <f>VLOOKUP(B40&amp;" "&amp;J31,[1]UITSLAGEN!$N$6:$O$113,2,FALSE)</f>
        <v>#N/A</v>
      </c>
      <c r="Y40" s="20" t="e">
        <f>VLOOKUP(B40&amp;" "&amp;L31,[1]UITSLAGEN!$N$6:$O$113,2,FALSE)</f>
        <v>#N/A</v>
      </c>
      <c r="Z40" s="20" t="e">
        <f>VLOOKUP(B40&amp;" "&amp;N31,[1]UITSLAGEN!$N$6:$O$113,2,FALSE)</f>
        <v>#N/A</v>
      </c>
      <c r="AA40" s="20">
        <f>IF(AND(ISNA(U40),ISNA(U41)),"",IF(ISNA(U40),0,U40)+IF(ISNA(U41),0,U41))</f>
        <v>0</v>
      </c>
      <c r="AB40" s="20">
        <f>IF(AND(ISNA(V40),ISNA(V41)),"",IF(ISNA(V40),0,V40)+IF(ISNA(V41),0,V41))</f>
        <v>2</v>
      </c>
      <c r="AC40" s="20">
        <f>IF(AND(ISNA(W40),ISNA(W41)),"",IF(ISNA(W40),0,W40)+IF(ISNA(W41),0,W41))</f>
        <v>4</v>
      </c>
      <c r="AE40" s="20" t="str">
        <f>IF(AND(ISNA(Y40),ISNA(Y41)),"",IF(ISNA(Y40),0,Y40)+IF(ISNA(Y41),0,Y41))</f>
        <v/>
      </c>
      <c r="AF40" s="20" t="str">
        <f>IF(AND(ISNA(Z40),ISNA(Z41)),"",IF(ISNA(Z40),0,Z40)+IF(ISNA(Z41),0,Z41))</f>
        <v/>
      </c>
    </row>
    <row r="41" spans="2:32" ht="30" customHeight="1" thickBot="1">
      <c r="B41" s="197"/>
      <c r="C41" s="55"/>
      <c r="D41" s="83"/>
      <c r="E41" s="23"/>
      <c r="F41" s="120"/>
      <c r="G41" s="23"/>
      <c r="H41" s="120"/>
      <c r="I41" s="26"/>
      <c r="J41" s="198"/>
      <c r="K41" s="56"/>
      <c r="L41" s="123"/>
      <c r="M41" s="34"/>
      <c r="N41" s="120"/>
      <c r="O41" s="24"/>
      <c r="P41" s="193"/>
      <c r="Q41" s="57"/>
      <c r="R41" s="75"/>
      <c r="U41" s="20">
        <f>VLOOKUP(D31&amp;" "&amp;B40,[1]UITSLAGEN!$N$6:$Q$113,4,FALSE)</f>
        <v>0</v>
      </c>
      <c r="V41" s="20" t="e">
        <f>VLOOKUP(F31&amp;" "&amp;B40,[1]UITSLAGEN!$N$6:$Q$113,4,FALSE)</f>
        <v>#N/A</v>
      </c>
      <c r="W41" s="20">
        <f>VLOOKUP(H31&amp;" "&amp;B40,[1]UITSLAGEN!$N$6:$Q$113,4,FALSE)</f>
        <v>4</v>
      </c>
      <c r="X41" s="20" t="e">
        <f>VLOOKUP(J31&amp;" "&amp;B40,[1]UITSLAGEN!$N$6:$Q$113,4,FALSE)</f>
        <v>#N/A</v>
      </c>
      <c r="Y41" s="20" t="e">
        <f>VLOOKUP(L31&amp;" "&amp;B40,[1]UITSLAGEN!$N$6:$Q$113,4,FALSE)</f>
        <v>#N/A</v>
      </c>
      <c r="Z41" s="20" t="e">
        <f>VLOOKUP(N31&amp;" "&amp;B40,[1]UITSLAGEN!$N$6:$Q$113,4,FALSE)</f>
        <v>#N/A</v>
      </c>
      <c r="AA41" s="20">
        <f>IF(AND(ISNA(U40),ISNA(U41)),0,IF(ISNA(U41),0,-VLOOKUP(D31&amp;" "&amp;B40,[1]UITSLAGEN!$N$6:$S$113,5,FALSE))+IF(ISNA(U40),0,VLOOKUP(B40&amp;" "&amp;D31,[1]UITSLAGEN!$N$6:$S$113,5,FALSE)))</f>
        <v>-7</v>
      </c>
      <c r="AB41" s="20">
        <f>IF(AND(ISNA(V40),ISNA(V41)),0,IF(ISNA(V41),0,-VLOOKUP(F31&amp;" "&amp;B40,[1]UITSLAGEN!$N$6:$S$113,5,FALSE))+IF(ISNA(V40),0,VLOOKUP(B40&amp;" "&amp;F31,[1]UITSLAGEN!$N$6:$S$113,5,FALSE)))</f>
        <v>-7</v>
      </c>
      <c r="AC41" s="20">
        <f>IF(AND(ISNA(W40),ISNA(W41)),0,IF(ISNA(W41),0,-VLOOKUP(H31&amp;" "&amp;B40,[1]UITSLAGEN!$N$6:$S$113,5,FALSE))+IF(ISNA(W40),0,VLOOKUP(B40&amp;" "&amp;H31,[1]UITSLAGEN!$N$6:$S$113,5,FALSE)))</f>
        <v>19</v>
      </c>
      <c r="AE41" s="20">
        <f>IF(AND(ISNA(Y40),ISNA(Y41)),0,IF(ISNA(Y41),0,-VLOOKUP(L31&amp;" "&amp;B40,[1]UITSLAGEN!$N$6:$S$113,5,FALSE))+IF(ISNA(Y40),0,VLOOKUP(B40&amp;" "&amp;L31,[1]UITSLAGEN!$N$6:$S$113,5,FALSE)))</f>
        <v>0</v>
      </c>
      <c r="AF41" s="20">
        <f>IF(AND(ISNA(Z40),ISNA(Z41)),0,IF(ISNA(Z41),0,-VLOOKUP(N31&amp;" "&amp;B40,[1]UITSLAGEN!$N$6:$S$113,5,FALSE))+IF(ISNA(Z40),0,VLOOKUP(B40&amp;" "&amp;N31,[1]UITSLAGEN!$N$6:$S$113,5,FALSE)))</f>
        <v>0</v>
      </c>
    </row>
    <row r="42" spans="2:32" ht="30" customHeight="1">
      <c r="B42" s="196" t="s">
        <v>22</v>
      </c>
      <c r="C42" s="52" t="str">
        <f>IF(ISNA(VLOOKUP(B42,[1]teams!$B$1:$C$77,2,FALSE)),"",VLOOKUP(B42,[1]teams!$B$1:$C$77,2,FALSE))</f>
        <v/>
      </c>
      <c r="D42" s="82" t="str">
        <f>AA42</f>
        <v/>
      </c>
      <c r="E42" s="3">
        <f>AA43</f>
        <v>0</v>
      </c>
      <c r="F42" s="119" t="str">
        <f>AB42</f>
        <v/>
      </c>
      <c r="G42" s="3">
        <f>AB43</f>
        <v>0</v>
      </c>
      <c r="H42" s="119" t="str">
        <f>AC42</f>
        <v/>
      </c>
      <c r="I42" s="3">
        <f>AC43</f>
        <v>0</v>
      </c>
      <c r="J42" s="104" t="str">
        <f>AD42</f>
        <v/>
      </c>
      <c r="K42" s="14">
        <f>AD43</f>
        <v>0</v>
      </c>
      <c r="L42" s="190"/>
      <c r="M42" s="58"/>
      <c r="N42" s="112" t="str">
        <f>AF42</f>
        <v/>
      </c>
      <c r="O42" s="5">
        <f>AF43</f>
        <v>0</v>
      </c>
      <c r="P42" s="192">
        <f>IF(NOT(ISTEXT(D42)),D42) +IF(NOT(ISTEXT(F42)),F42)+IF(NOT(ISTEXT(H42)),H42) +IF(NOT(ISTEXT(J42)),J42)+IF(NOT(ISTEXT(L42)),L42) +IF(NOT(ISTEXT(N42)),N42)</f>
        <v>0</v>
      </c>
      <c r="Q42" s="54">
        <f>IF(AND(E42="",G42="",I42="",K42="",M42="",O42=""),"",E42+G42+I42+K42+M42+O42)</f>
        <v>0</v>
      </c>
      <c r="R42" s="74" t="str">
        <f>IF(T42,"",RANK(S42,S34:S45,0)+T42)</f>
        <v/>
      </c>
      <c r="S42" s="20">
        <f>IF(C42="",-10000,IF(P42="","",-(RANK(P42,P34:P45,0)*1000-Q42)))</f>
        <v>-10000</v>
      </c>
      <c r="T42" s="20" t="b">
        <f>IF(C42="",TRUE)</f>
        <v>1</v>
      </c>
      <c r="U42" s="20" t="e">
        <f>VLOOKUP(B42&amp;" "&amp;D31,[1]UITSLAGEN!$N$6:$O$113,2,FALSE)</f>
        <v>#N/A</v>
      </c>
      <c r="V42" s="20" t="e">
        <f>VLOOKUP(B42&amp;" "&amp;F31,[1]UITSLAGEN!$N$6:$O$113,2,FALSE)</f>
        <v>#N/A</v>
      </c>
      <c r="W42" s="20" t="e">
        <f>VLOOKUP(B42&amp;" "&amp;H31,[1]UITSLAGEN!$N$6:$O$113,2,FALSE)</f>
        <v>#N/A</v>
      </c>
      <c r="X42" s="20" t="e">
        <f>VLOOKUP(B42&amp;" "&amp;J31,[1]UITSLAGEN!$N$6:$O$113,2,FALSE)</f>
        <v>#N/A</v>
      </c>
      <c r="Y42" s="20" t="e">
        <f>VLOOKUP(B42&amp;" "&amp;L31,[1]UITSLAGEN!$N$6:$O$113,2,FALSE)</f>
        <v>#N/A</v>
      </c>
      <c r="Z42" s="20" t="e">
        <f>VLOOKUP(B42&amp;" "&amp;N31,[1]UITSLAGEN!$N$6:$O$113,2,FALSE)</f>
        <v>#N/A</v>
      </c>
      <c r="AA42" s="20" t="str">
        <f>IF(AND(ISNA(U42),ISNA(U43)),"",IF(ISNA(U42),0,U42)+IF(ISNA(U43),0,U43))</f>
        <v/>
      </c>
      <c r="AB42" s="20" t="str">
        <f>IF(AND(ISNA(V42),ISNA(V43)),"",IF(ISNA(V42),0,V42)+IF(ISNA(V43),0,V43))</f>
        <v/>
      </c>
      <c r="AC42" s="20" t="str">
        <f>IF(AND(ISNA(W42),ISNA(W43)),"",IF(ISNA(W42),0,W42)+IF(ISNA(W43),0,W43))</f>
        <v/>
      </c>
      <c r="AD42" s="20" t="str">
        <f>IF(AND(ISNA(X42),ISNA(X43)),"",IF(ISNA(X42),0,X42)+IF(ISNA(X43),0,X43))</f>
        <v/>
      </c>
      <c r="AF42" s="20" t="str">
        <f>IF(AND(ISNA(Z42),ISNA(Z43)),"",IF(ISNA(Z42),0,Z42)+IF(ISNA(Z43),0,Z43))</f>
        <v/>
      </c>
    </row>
    <row r="43" spans="2:32" ht="30" customHeight="1" thickBot="1">
      <c r="B43" s="197"/>
      <c r="C43" s="55"/>
      <c r="D43" s="83"/>
      <c r="E43" s="23"/>
      <c r="F43" s="120"/>
      <c r="G43" s="23"/>
      <c r="H43" s="120"/>
      <c r="I43" s="23"/>
      <c r="J43" s="120"/>
      <c r="K43" s="26"/>
      <c r="L43" s="198"/>
      <c r="M43" s="56"/>
      <c r="N43" s="123"/>
      <c r="O43" s="45"/>
      <c r="P43" s="193"/>
      <c r="Q43" s="57"/>
      <c r="R43" s="75"/>
      <c r="U43" s="20" t="e">
        <f>VLOOKUP(D31&amp;" "&amp;B42,[1]UITSLAGEN!$N$6:$Q$113,4,FALSE)</f>
        <v>#N/A</v>
      </c>
      <c r="V43" s="20" t="e">
        <f>VLOOKUP(F31&amp;" "&amp;B42,[1]UITSLAGEN!$N$6:$Q$113,4,FALSE)</f>
        <v>#N/A</v>
      </c>
      <c r="W43" s="20" t="e">
        <f>VLOOKUP(H31&amp;" "&amp;B42,[1]UITSLAGEN!$N$6:$Q$113,4,FALSE)</f>
        <v>#N/A</v>
      </c>
      <c r="X43" s="20" t="e">
        <f>VLOOKUP(J31&amp;" "&amp;B42,[1]UITSLAGEN!$N$6:$Q$113,4,FALSE)</f>
        <v>#N/A</v>
      </c>
      <c r="Y43" s="20" t="e">
        <f>VLOOKUP(L31&amp;" "&amp;B42,[1]UITSLAGEN!$N$6:$Q$113,4,FALSE)</f>
        <v>#N/A</v>
      </c>
      <c r="Z43" s="20" t="e">
        <f>VLOOKUP(N31&amp;" "&amp;B42,[1]UITSLAGEN!$N$6:$Q$113,4,FALSE)</f>
        <v>#N/A</v>
      </c>
      <c r="AA43" s="20">
        <f>IF(AND(ISNA(U42),ISNA(U43)),0,IF(ISNA(U43),0,-VLOOKUP(D31&amp;" "&amp;B42,[1]UITSLAGEN!$N$6:$S$113,5,FALSE))+IF(ISNA(U42),0,VLOOKUP(B42&amp;" "&amp;D31,[1]UITSLAGEN!$N$6:$S$113,5,FALSE)))</f>
        <v>0</v>
      </c>
      <c r="AB43" s="20">
        <f>IF(AND(ISNA(V42),ISNA(V43)),0,IF(ISNA(V43),0,-VLOOKUP(F31&amp;" "&amp;B42,[1]UITSLAGEN!$N$6:$S$113,5,FALSE))+IF(ISNA(V42),0,VLOOKUP(B42&amp;" "&amp;F31,[1]UITSLAGEN!$N$6:$S$113,5,FALSE)))</f>
        <v>0</v>
      </c>
      <c r="AC43" s="20">
        <f>IF(AND(ISNA(W42),ISNA(W43)),0,IF(ISNA(W43),0,-VLOOKUP(H31&amp;" "&amp;B42,[1]UITSLAGEN!$N$6:$S$113,5,FALSE))+IF(ISNA(W42),0,VLOOKUP(B42&amp;" "&amp;H31,[1]UITSLAGEN!$N$6:$S$113,5,FALSE)))</f>
        <v>0</v>
      </c>
      <c r="AD43" s="20">
        <f>IF(AND(ISNA(X42),ISNA(X43)),0,IF(ISNA(X43),0,-VLOOKUP(J31&amp;" "&amp;B42,[1]UITSLAGEN!$N$6:$S$113,5,FALSE))+IF(ISNA(X42),0,VLOOKUP(B42&amp;" "&amp;J31,[1]UITSLAGEN!$N$6:$S$113,5,FALSE)))</f>
        <v>0</v>
      </c>
      <c r="AF43" s="20">
        <f>IF(AND(ISNA(Z42),ISNA(Z43)),0,IF(ISNA(Z43),0,-VLOOKUP(N31&amp;" "&amp;B42,[1]UITSLAGEN!$N$6:$S$113,5,FALSE))+IF(ISNA(Z42),0,VLOOKUP(B42&amp;" "&amp;N31,[1]UITSLAGEN!$N$6:$S$113,5,FALSE)))</f>
        <v>0</v>
      </c>
    </row>
    <row r="44" spans="2:32" ht="30" customHeight="1">
      <c r="B44" s="194" t="s">
        <v>23</v>
      </c>
      <c r="C44" s="52" t="str">
        <f>IF(ISNA(VLOOKUP(B44,[1]teams!$B$1:$C$77,2,FALSE)),"",VLOOKUP(B44,[1]teams!$B$1:$C$77,2,FALSE))</f>
        <v/>
      </c>
      <c r="D44" s="117" t="str">
        <f>AA44</f>
        <v/>
      </c>
      <c r="E44" s="1">
        <f>AA45</f>
        <v>0</v>
      </c>
      <c r="F44" s="104" t="str">
        <f>AB44</f>
        <v/>
      </c>
      <c r="G44" s="1">
        <f>AB45</f>
        <v>0</v>
      </c>
      <c r="H44" s="104" t="str">
        <f>AC44</f>
        <v/>
      </c>
      <c r="I44" s="1">
        <f>AC45</f>
        <v>0</v>
      </c>
      <c r="J44" s="104" t="str">
        <f>AD44</f>
        <v/>
      </c>
      <c r="K44" s="1">
        <f>AD45</f>
        <v>0</v>
      </c>
      <c r="L44" s="104" t="str">
        <f>AE44</f>
        <v/>
      </c>
      <c r="M44" s="14">
        <f>AE45</f>
        <v>0</v>
      </c>
      <c r="N44" s="190"/>
      <c r="O44" s="58"/>
      <c r="P44" s="192">
        <f>IF(NOT(ISTEXT(D44)),D44) +IF(NOT(ISTEXT(F44)),F44)+IF(NOT(ISTEXT(H44)),H44) +IF(NOT(ISTEXT(J44)),J44)+IF(NOT(ISTEXT(L44)),L44) +IF(NOT(ISTEXT(N44)),N44)</f>
        <v>0</v>
      </c>
      <c r="Q44" s="54">
        <f>IF(AND(E44="",G44="",I44="",K44="",M44="",O44=""),"",E44+G44+I44+K44+M44+O44)</f>
        <v>0</v>
      </c>
      <c r="R44" s="74" t="str">
        <f>IF(T44,"",RANK(S44,S34:S45,0)+T44)</f>
        <v/>
      </c>
      <c r="S44" s="20">
        <f>IF(C44="",-10000,IF(P44="","",-(RANK(P44,P34:P45,0)*1000-Q44)))</f>
        <v>-10000</v>
      </c>
      <c r="T44" s="20" t="b">
        <f>IF(C44="",TRUE)</f>
        <v>1</v>
      </c>
      <c r="U44" s="20" t="e">
        <f>VLOOKUP(B44&amp;" "&amp;D31,[1]UITSLAGEN!$N$6:$O$113,2,FALSE)</f>
        <v>#N/A</v>
      </c>
      <c r="V44" s="20" t="e">
        <f>VLOOKUP(B44&amp;" "&amp;F31,[1]UITSLAGEN!$N$6:$O$113,2,FALSE)</f>
        <v>#N/A</v>
      </c>
      <c r="W44" s="20" t="e">
        <f>VLOOKUP(B44&amp;" "&amp;H31,[1]UITSLAGEN!$N$6:$O$113,2,FALSE)</f>
        <v>#N/A</v>
      </c>
      <c r="X44" s="20" t="e">
        <f>VLOOKUP(B44&amp;" "&amp;J31,[1]UITSLAGEN!$N$6:$O$113,2,FALSE)</f>
        <v>#N/A</v>
      </c>
      <c r="Y44" s="20" t="e">
        <f>VLOOKUP(B44&amp;" "&amp;L31,[1]UITSLAGEN!$N$6:$O$113,2,FALSE)</f>
        <v>#N/A</v>
      </c>
      <c r="Z44" s="20" t="e">
        <f>VLOOKUP(B44&amp;" "&amp;N31,[1]UITSLAGEN!$N$6:$O$113,2,FALSE)</f>
        <v>#N/A</v>
      </c>
      <c r="AA44" s="20" t="str">
        <f>IF(AND(ISNA(U44),ISNA(U45)),"",IF(ISNA(U44),0,U44)+IF(ISNA(U45),0,U45))</f>
        <v/>
      </c>
      <c r="AB44" s="20" t="str">
        <f>IF(AND(ISNA(V44),ISNA(V45)),"",IF(ISNA(V44),0,V44)+IF(ISNA(V45),0,V45))</f>
        <v/>
      </c>
      <c r="AC44" s="20" t="str">
        <f>IF(AND(ISNA(W44),ISNA(W45)),"",IF(ISNA(W44),0,W44)+IF(ISNA(W45),0,W45))</f>
        <v/>
      </c>
      <c r="AD44" s="20" t="str">
        <f>IF(AND(ISNA(X44),ISNA(X45)),"",IF(ISNA(X44),0,X44)+IF(ISNA(X45),0,X45))</f>
        <v/>
      </c>
      <c r="AE44" s="20" t="str">
        <f>IF(AND(ISNA(Y44),ISNA(Y45)),"",IF(ISNA(Y44),0,Y44)+IF(ISNA(Y45),0,Y45))</f>
        <v/>
      </c>
    </row>
    <row r="45" spans="2:32" ht="30" customHeight="1" thickBot="1">
      <c r="B45" s="195"/>
      <c r="C45" s="55"/>
      <c r="D45" s="118"/>
      <c r="E45" s="30"/>
      <c r="F45" s="105"/>
      <c r="G45" s="30"/>
      <c r="H45" s="105"/>
      <c r="I45" s="30"/>
      <c r="J45" s="105"/>
      <c r="K45" s="30"/>
      <c r="L45" s="105"/>
      <c r="M45" s="29"/>
      <c r="N45" s="191"/>
      <c r="O45" s="59"/>
      <c r="P45" s="193"/>
      <c r="Q45" s="57"/>
      <c r="R45" s="75"/>
      <c r="U45" s="20" t="e">
        <f>VLOOKUP(D31&amp;" "&amp;B44,[1]UITSLAGEN!$N$6:$Q$113,4,FALSE)</f>
        <v>#N/A</v>
      </c>
      <c r="V45" s="20" t="e">
        <f>VLOOKUP(F31&amp;" "&amp;B44,[1]UITSLAGEN!$N$6:$Q$113,4,FALSE)</f>
        <v>#N/A</v>
      </c>
      <c r="W45" s="20" t="e">
        <f>VLOOKUP(H31&amp;" "&amp;B44,[1]UITSLAGEN!$N$6:$Q$113,4,FALSE)</f>
        <v>#N/A</v>
      </c>
      <c r="X45" s="20" t="e">
        <f>VLOOKUP(J31&amp;" "&amp;B44,[1]UITSLAGEN!$N$6:$Q$113,4,FALSE)</f>
        <v>#N/A</v>
      </c>
      <c r="Y45" s="20" t="e">
        <f>VLOOKUP(L31&amp;" "&amp;B44,[1]UITSLAGEN!$N$6:$Q$113,4,FALSE)</f>
        <v>#N/A</v>
      </c>
      <c r="Z45" s="20" t="e">
        <f>VLOOKUP(N31&amp;" "&amp;B44,[1]UITSLAGEN!$N$6:$Q$113,4,FALSE)</f>
        <v>#N/A</v>
      </c>
      <c r="AA45" s="20">
        <f>IF(AND(ISNA(U44),ISNA(U45)),0,IF(ISNA(U45),0,-VLOOKUP(D31&amp;" "&amp;B44,[1]UITSLAGEN!$N$6:$S$113,5,FALSE))+IF(ISNA(U44),0,VLOOKUP(B44&amp;" "&amp;D31,[1]UITSLAGEN!$N$6:$S$113,5,FALSE)))</f>
        <v>0</v>
      </c>
      <c r="AB45" s="20">
        <f>IF(AND(ISNA(V44),ISNA(V45)),0,IF(ISNA(V45),0,-VLOOKUP(F31&amp;" "&amp;B44,[1]UITSLAGEN!$N$6:$S$113,5,FALSE))+IF(ISNA(V44),0,VLOOKUP(B44&amp;" "&amp;F31,[1]UITSLAGEN!$N$6:$S$113,5,FALSE)))</f>
        <v>0</v>
      </c>
      <c r="AC45" s="20">
        <f>IF(AND(ISNA(W44),ISNA(W45)),0,IF(ISNA(W45),0,-VLOOKUP(H31&amp;" "&amp;B44,[1]UITSLAGEN!$N$6:$S$113,5,FALSE))+IF(ISNA(W44),0,VLOOKUP(B44&amp;" "&amp;H31,[1]UITSLAGEN!$N$6:$S$113,5,FALSE)))</f>
        <v>0</v>
      </c>
      <c r="AD45" s="20">
        <f>IF(AND(ISNA(X44),ISNA(X45)),0,IF(ISNA(X45),0,-VLOOKUP(J31&amp;" "&amp;B44,[1]UITSLAGEN!$N$6:$S$113,5,FALSE))+IF(ISNA(X44),0,VLOOKUP(B44&amp;" "&amp;J31,[1]UITSLAGEN!$N$6:$S$113,5,FALSE)))</f>
        <v>0</v>
      </c>
      <c r="AE45" s="20">
        <f>IF(AND(ISNA(Y44),ISNA(Y45)),0,IF(ISNA(Y45),0,-VLOOKUP(L31&amp;" "&amp;B44,[1]UITSLAGEN!$N$6:$S$113,5,FALSE))+IF(ISNA(Y44),0,VLOOKUP(B44&amp;" "&amp;L31,[1]UITSLAGEN!$N$6:$S$113,5,FALSE)))</f>
        <v>0</v>
      </c>
    </row>
    <row r="46" spans="2:32" ht="22.15" customHeight="1" thickBot="1">
      <c r="D46" s="20" t="str">
        <f>B49</f>
        <v>6-D1</v>
      </c>
      <c r="F46" s="20" t="str">
        <f>B51</f>
        <v>6-D2</v>
      </c>
      <c r="H46" s="20" t="str">
        <f>B53</f>
        <v>6-D3</v>
      </c>
      <c r="J46" s="20" t="str">
        <f>B55</f>
        <v>6-D4</v>
      </c>
      <c r="L46" s="20" t="str">
        <f>B57</f>
        <v>6-D5</v>
      </c>
      <c r="N46" s="20" t="str">
        <f>B59</f>
        <v>6-D6</v>
      </c>
    </row>
    <row r="47" spans="2:32" ht="30" customHeight="1">
      <c r="B47" s="194" t="s">
        <v>0</v>
      </c>
      <c r="C47" s="210" t="s">
        <v>24</v>
      </c>
      <c r="D47" s="200" t="str">
        <f>+C49</f>
        <v>Sp.Stad Angels</v>
      </c>
      <c r="E47" s="201"/>
      <c r="F47" s="200" t="str">
        <f>+C51</f>
        <v>VHZ Attack</v>
      </c>
      <c r="G47" s="201"/>
      <c r="H47" s="200" t="str">
        <f>+C53</f>
        <v>Sp.Stad Duckies</v>
      </c>
      <c r="I47" s="201"/>
      <c r="J47" s="200" t="str">
        <f>+C55</f>
        <v>Sp.Stad Volleyfruit</v>
      </c>
      <c r="K47" s="201"/>
      <c r="L47" s="200" t="str">
        <f>+C57</f>
        <v/>
      </c>
      <c r="M47" s="201"/>
      <c r="N47" s="200" t="str">
        <f>+C59</f>
        <v/>
      </c>
      <c r="O47" s="201"/>
      <c r="P47" s="200" t="s">
        <v>2</v>
      </c>
      <c r="Q47" s="201"/>
      <c r="R47" s="206" t="s">
        <v>3</v>
      </c>
    </row>
    <row r="48" spans="2:32" ht="30" customHeight="1" thickBot="1">
      <c r="B48" s="195"/>
      <c r="C48" s="211"/>
      <c r="D48" s="204"/>
      <c r="E48" s="205"/>
      <c r="F48" s="202"/>
      <c r="G48" s="203"/>
      <c r="H48" s="202"/>
      <c r="I48" s="203"/>
      <c r="J48" s="202"/>
      <c r="K48" s="203"/>
      <c r="L48" s="202"/>
      <c r="M48" s="203"/>
      <c r="N48" s="202"/>
      <c r="O48" s="203"/>
      <c r="P48" s="204"/>
      <c r="Q48" s="205"/>
      <c r="R48" s="207"/>
    </row>
    <row r="49" spans="2:37" ht="30" customHeight="1">
      <c r="B49" s="196" t="s">
        <v>25</v>
      </c>
      <c r="C49" s="52" t="str">
        <f>IF(ISNA(VLOOKUP(B49,[1]teams!$B$1:$C$77,2,FALSE)),"",VLOOKUP(B49,[1]teams!$B$1:$C$77,2,FALSE))</f>
        <v>Sp.Stad Angels</v>
      </c>
      <c r="D49" s="208"/>
      <c r="E49" s="53"/>
      <c r="F49" s="68">
        <f>AB49</f>
        <v>0</v>
      </c>
      <c r="G49" s="7">
        <f>AB50</f>
        <v>-17</v>
      </c>
      <c r="H49" s="199">
        <f>AC49</f>
        <v>4</v>
      </c>
      <c r="I49" s="7">
        <f>AC50</f>
        <v>15</v>
      </c>
      <c r="J49" s="199">
        <f>AD49</f>
        <v>3</v>
      </c>
      <c r="K49" s="7">
        <f>AD50</f>
        <v>14</v>
      </c>
      <c r="L49" s="199" t="str">
        <f>AE49</f>
        <v/>
      </c>
      <c r="M49" s="7">
        <f>AE50</f>
        <v>0</v>
      </c>
      <c r="N49" s="68" t="str">
        <f>AF49</f>
        <v/>
      </c>
      <c r="O49" s="2">
        <f>AF50</f>
        <v>0</v>
      </c>
      <c r="P49" s="192">
        <f>IF(NOT(ISTEXT(D49)),D49) +IF(NOT(ISTEXT(F49)),F49)+IF(NOT(ISTEXT(H49)),H49) +IF(NOT(ISTEXT(J49)),J49)+IF(NOT(ISTEXT(L49)),L49) +IF(NOT(ISTEXT(N49)),N49)</f>
        <v>7</v>
      </c>
      <c r="Q49" s="54">
        <f>IF(AND(E49="",G49="",I49="",K49="",M49="",O49=""),"",E49+G49+I49+K49+M49+O49)</f>
        <v>12</v>
      </c>
      <c r="R49" s="74">
        <f>IF(T49,"",RANK(S49,S49:S60,0)+T49)</f>
        <v>2</v>
      </c>
      <c r="S49" s="20">
        <f>IF(C49="",-10000,IF(P49="","",-(RANK(P49,P49:P60,0)*1000-Q49)))</f>
        <v>-1988</v>
      </c>
      <c r="T49" s="20" t="b">
        <f>IF(C49="",TRUE)</f>
        <v>0</v>
      </c>
      <c r="U49" s="20" t="e">
        <f>VLOOKUP(B49&amp;" "&amp;D46,[1]UITSLAGEN!$N$6:$O$113,2,FALSE)</f>
        <v>#N/A</v>
      </c>
      <c r="V49" s="20">
        <f>VLOOKUP(B49&amp;" "&amp;F46,[1]UITSLAGEN!$N$6:$O$113,2,FALSE)</f>
        <v>0</v>
      </c>
      <c r="W49" s="20" t="e">
        <f>VLOOKUP(B49&amp;" "&amp;H46,[1]UITSLAGEN!$N$6:$O$113,2,FALSE)</f>
        <v>#N/A</v>
      </c>
      <c r="X49" s="20">
        <f>VLOOKUP(B49&amp;" "&amp;J46,[1]UITSLAGEN!$N$6:$O$113,2,FALSE)</f>
        <v>3</v>
      </c>
      <c r="Y49" s="20" t="e">
        <f>VLOOKUP(B49&amp;" "&amp;L46,[1]UITSLAGEN!$N$6:$O$113,2,FALSE)</f>
        <v>#N/A</v>
      </c>
      <c r="Z49" s="20" t="e">
        <f>VLOOKUP(B49&amp;" "&amp;N46,[1]UITSLAGEN!$N$6:$O$113,2,FALSE)</f>
        <v>#N/A</v>
      </c>
      <c r="AA49" s="20" t="str">
        <f t="shared" ref="AA49:AF49" si="3">IF(AND(ISNA(U49),ISNA(U50)),"",IF(ISNA(U49),0,U49)+IF(ISNA(U50),0,U50))</f>
        <v/>
      </c>
      <c r="AB49" s="20">
        <f t="shared" si="3"/>
        <v>0</v>
      </c>
      <c r="AC49" s="20">
        <f t="shared" si="3"/>
        <v>4</v>
      </c>
      <c r="AD49" s="20">
        <f t="shared" si="3"/>
        <v>3</v>
      </c>
      <c r="AE49" s="20" t="str">
        <f t="shared" si="3"/>
        <v/>
      </c>
      <c r="AF49" s="20" t="str">
        <f t="shared" si="3"/>
        <v/>
      </c>
    </row>
    <row r="50" spans="2:37" ht="30" customHeight="1" thickBot="1">
      <c r="B50" s="197"/>
      <c r="C50" s="55"/>
      <c r="D50" s="209"/>
      <c r="E50" s="56"/>
      <c r="F50" s="123"/>
      <c r="G50" s="34"/>
      <c r="H50" s="120"/>
      <c r="I50" s="23"/>
      <c r="J50" s="120"/>
      <c r="K50" s="23"/>
      <c r="L50" s="120"/>
      <c r="M50" s="23"/>
      <c r="N50" s="69"/>
      <c r="O50" s="24"/>
      <c r="P50" s="193"/>
      <c r="Q50" s="57"/>
      <c r="R50" s="75"/>
      <c r="U50" s="20" t="e">
        <f>VLOOKUP(D46&amp;" "&amp;B49,[1]UITSLAGEN!$N$6:$Q$113,4,FALSE)</f>
        <v>#N/A</v>
      </c>
      <c r="V50" s="20" t="e">
        <f>VLOOKUP(F46&amp;" "&amp;B49,[1]UITSLAGEN!$N$6:$Q$113,4,FALSE)</f>
        <v>#N/A</v>
      </c>
      <c r="W50" s="20">
        <f>VLOOKUP(H46&amp;" "&amp;B49,[1]UITSLAGEN!$N$6:$Q$113,4,FALSE)</f>
        <v>4</v>
      </c>
      <c r="X50" s="20" t="e">
        <f>VLOOKUP(J46&amp;" "&amp;B49,[1]UITSLAGEN!$N$6:$Q$113,4,FALSE)</f>
        <v>#N/A</v>
      </c>
      <c r="Y50" s="20" t="e">
        <f>VLOOKUP(L46&amp;" "&amp;B49,[1]UITSLAGEN!$N$6:$Q$113,4,FALSE)</f>
        <v>#N/A</v>
      </c>
      <c r="Z50" s="20" t="e">
        <f>VLOOKUP(N46&amp;" "&amp;B49,[1]UITSLAGEN!$N$6:$Q$113,4,FALSE)</f>
        <v>#N/A</v>
      </c>
      <c r="AB50" s="20">
        <f>IF(AND(ISNA(V49),ISNA(V50)),0,IF(ISNA(V50),0,-VLOOKUP(F46&amp;" "&amp;B49,[1]UITSLAGEN!$N$6:$S$113,5,FALSE))+IF(ISNA(V49),0,VLOOKUP(B49&amp;" "&amp;F46,[1]UITSLAGEN!$N$6:$S$113,5,FALSE)))</f>
        <v>-17</v>
      </c>
      <c r="AC50" s="20">
        <f>IF(AND(ISNA(W49),ISNA(W50)),0,IF(ISNA(W50),0,-VLOOKUP(H46&amp;" "&amp;B49,[1]UITSLAGEN!$N$6:$S$113,5,FALSE))+IF(ISNA(W49),0,VLOOKUP(B49&amp;" "&amp;H46,[1]UITSLAGEN!$N$6:$S$113,5,FALSE)))</f>
        <v>15</v>
      </c>
      <c r="AD50" s="20">
        <f>IF(AND(ISNA(X49),ISNA(X50)),0,IF(ISNA(X50),0,-VLOOKUP(J46&amp;" "&amp;B49,[1]UITSLAGEN!$N$6:$S$113,5,FALSE))+IF(ISNA(X49),0,VLOOKUP(B49&amp;" "&amp;J46,[1]UITSLAGEN!$N$6:$S$113,5,FALSE)))</f>
        <v>14</v>
      </c>
      <c r="AE50" s="20">
        <f>IF(AND(ISNA(Y49),ISNA(Y50)),0,IF(ISNA(Y50),0,-VLOOKUP(L46&amp;" "&amp;B49,[1]UITSLAGEN!$N$6:$S$113,5,FALSE))+IF(ISNA(Y49),0,VLOOKUP(B49&amp;" "&amp;L46,[1]UITSLAGEN!$N$6:$S$113,5,FALSE)))</f>
        <v>0</v>
      </c>
      <c r="AF50" s="20">
        <f>IF(AND(ISNA(Z49),ISNA(Z50)),0,IF(ISNA(Z50),0,-VLOOKUP(N46&amp;" "&amp;B49,[1]UITSLAGEN!$N$6:$S$113,5,FALSE))+IF(ISNA(Z49),0,VLOOKUP(B49&amp;" "&amp;N46,[1]UITSLAGEN!$N$6:$S$113,5,FALSE)))</f>
        <v>0</v>
      </c>
    </row>
    <row r="51" spans="2:37" ht="30" customHeight="1">
      <c r="B51" s="196" t="s">
        <v>26</v>
      </c>
      <c r="C51" s="52" t="str">
        <f>IF(ISNA(VLOOKUP(B51,[1]teams!$B$1:$C$77,2,FALSE)),"",VLOOKUP(B51,[1]teams!$B$1:$C$77,2,FALSE))</f>
        <v>VHZ Attack</v>
      </c>
      <c r="D51" s="117">
        <f>AA51</f>
        <v>4</v>
      </c>
      <c r="E51" s="14">
        <f>AA52</f>
        <v>17</v>
      </c>
      <c r="F51" s="190"/>
      <c r="G51" s="58"/>
      <c r="H51" s="104">
        <f>AC51</f>
        <v>2</v>
      </c>
      <c r="I51" s="3">
        <v>13</v>
      </c>
      <c r="J51" s="104">
        <f>AD51</f>
        <v>2</v>
      </c>
      <c r="K51" s="11">
        <f>AD52</f>
        <v>-3</v>
      </c>
      <c r="L51" s="119" t="str">
        <f>AE51</f>
        <v/>
      </c>
      <c r="M51" s="3">
        <f>AE52</f>
        <v>0</v>
      </c>
      <c r="N51" s="123" t="str">
        <f>AF51</f>
        <v/>
      </c>
      <c r="O51" s="5">
        <f>AF52</f>
        <v>0</v>
      </c>
      <c r="P51" s="192">
        <f>IF(NOT(ISTEXT(D51)),D51) +IF(NOT(ISTEXT(F51)),F51)+IF(NOT(ISTEXT(H51)),H51) +IF(NOT(ISTEXT(J51)),J51)+IF(NOT(ISTEXT(L51)),L51) +IF(NOT(ISTEXT(N51)),N51)</f>
        <v>8</v>
      </c>
      <c r="Q51" s="54">
        <f>IF(AND(E51="",G51="",I51="",K51="",M51="",O51=""),"",E51+G51+I51+K51+M51+O51)</f>
        <v>27</v>
      </c>
      <c r="R51" s="74">
        <f>IF(T51,"",RANK(S51,S49:S60,0)+T51)</f>
        <v>1</v>
      </c>
      <c r="S51" s="20">
        <f>IF(C51="",-10000,IF(P51="","",-(RANK(P51,P49:P60,0)*1000-Q51)))</f>
        <v>-973</v>
      </c>
      <c r="T51" s="20" t="b">
        <f>IF(C51="",TRUE)</f>
        <v>0</v>
      </c>
      <c r="U51" s="20" t="e">
        <f>VLOOKUP(B51&amp;" "&amp;D46,[1]UITSLAGEN!$N$6:$O$113,2,FALSE)</f>
        <v>#N/A</v>
      </c>
      <c r="V51" s="20" t="e">
        <f>VLOOKUP(B51&amp;" "&amp;F46,[1]UITSLAGEN!$N$6:$O$113,2,FALSE)</f>
        <v>#N/A</v>
      </c>
      <c r="W51" s="20">
        <f>VLOOKUP(B51&amp;" "&amp;H46,[1]UITSLAGEN!$N$6:$O$113,2,FALSE)</f>
        <v>2</v>
      </c>
      <c r="X51" s="20" t="e">
        <f>VLOOKUP(B51&amp;" "&amp;J46,[1]UITSLAGEN!$N$6:$O$113,2,FALSE)</f>
        <v>#N/A</v>
      </c>
      <c r="Y51" s="20" t="e">
        <f>VLOOKUP(B51&amp;" "&amp;L46,[1]UITSLAGEN!$N$6:$O$113,2,FALSE)</f>
        <v>#N/A</v>
      </c>
      <c r="Z51" s="20" t="e">
        <f>VLOOKUP(B51&amp;" "&amp;N46,[1]UITSLAGEN!$N$6:$O$113,2,FALSE)</f>
        <v>#N/A</v>
      </c>
      <c r="AA51" s="20">
        <f>IF(AND(ISNA(U51),ISNA(U52)),"",IF(ISNA(U51),0,U51)+IF(ISNA(U52),0,U52))</f>
        <v>4</v>
      </c>
      <c r="AC51" s="20">
        <f>IF(AND(ISNA(W51),ISNA(W52)),"",IF(ISNA(W51),0,W51)+IF(ISNA(W52),0,W52))</f>
        <v>2</v>
      </c>
      <c r="AD51" s="20">
        <f>IF(AND(ISNA(X51),ISNA(X52)),"",IF(ISNA(X51),0,X51)+IF(ISNA(X52),0,X52))</f>
        <v>2</v>
      </c>
      <c r="AE51" s="20" t="str">
        <f>IF(AND(ISNA(Y51),ISNA(Y52)),"",IF(ISNA(Y51),0,Y51)+IF(ISNA(Y52),0,Y52))</f>
        <v/>
      </c>
      <c r="AF51" s="20" t="str">
        <f>IF(AND(ISNA(Z51),ISNA(Z52)),"",IF(ISNA(Z51),0,Z51)+IF(ISNA(Z52),0,Z52))</f>
        <v/>
      </c>
    </row>
    <row r="52" spans="2:37" ht="30" customHeight="1" thickBot="1">
      <c r="B52" s="197"/>
      <c r="C52" s="55"/>
      <c r="D52" s="83"/>
      <c r="E52" s="26"/>
      <c r="F52" s="198"/>
      <c r="G52" s="56"/>
      <c r="H52" s="104"/>
      <c r="I52" s="34"/>
      <c r="J52" s="120"/>
      <c r="K52" s="26"/>
      <c r="L52" s="120"/>
      <c r="M52" s="23"/>
      <c r="N52" s="69"/>
      <c r="O52" s="24"/>
      <c r="P52" s="193"/>
      <c r="Q52" s="57"/>
      <c r="R52" s="75"/>
      <c r="U52" s="20">
        <f>VLOOKUP(D46&amp;" "&amp;B51,[1]UITSLAGEN!$N$6:$Q$113,4,FALSE)</f>
        <v>4</v>
      </c>
      <c r="V52" s="20" t="e">
        <f>VLOOKUP(F46&amp;" "&amp;B51,[1]UITSLAGEN!$N$6:$Q$113,4,FALSE)</f>
        <v>#N/A</v>
      </c>
      <c r="W52" s="20" t="e">
        <f>VLOOKUP(H46&amp;" "&amp;B51,[1]UITSLAGEN!$N$6:$Q$113,4,FALSE)</f>
        <v>#N/A</v>
      </c>
      <c r="X52" s="20">
        <f>VLOOKUP(J46&amp;" "&amp;B51,[1]UITSLAGEN!$N$6:$Q$113,4,FALSE)</f>
        <v>2</v>
      </c>
      <c r="Y52" s="20" t="e">
        <f>VLOOKUP(L46&amp;" "&amp;B51,[1]UITSLAGEN!$N$6:$Q$113,4,FALSE)</f>
        <v>#N/A</v>
      </c>
      <c r="Z52" s="20" t="e">
        <f>VLOOKUP(N46&amp;" "&amp;B51,[1]UITSLAGEN!$N$6:$Q$113,4,FALSE)</f>
        <v>#N/A</v>
      </c>
      <c r="AA52" s="20">
        <f>IF(AND(ISNA(U51),ISNA(U52)),0,IF(ISNA(U52),0,-VLOOKUP(D46&amp;" "&amp;B51,[1]UITSLAGEN!$N$6:$S$113,5,FALSE))+IF(ISNA(U51),0,VLOOKUP(B51&amp;" "&amp;D46,[1]UITSLAGEN!$N$6:$S$113,5,FALSE)))</f>
        <v>17</v>
      </c>
      <c r="AC52" s="20">
        <f>IF(AND(ISNA(W51),ISNA(W52)),0,IF(ISNA(W52),0,-VLOOKUP(H46&amp;" "&amp;B51,[1]UITSLAGEN!$N$6:$S$113,5,FALSE))+IF(ISNA(W51),0,VLOOKUP(B51&amp;" "&amp;H46,[1]UITSLAGEN!$N$6:$S$113,5,FALSE)))</f>
        <v>3</v>
      </c>
      <c r="AD52" s="20">
        <f>IF(AND(ISNA(X51),ISNA(X52)),0,IF(ISNA(X52),0,-VLOOKUP(J46&amp;" "&amp;B51,[1]UITSLAGEN!$N$6:$S$113,5,FALSE))+IF(ISNA(X51),0,VLOOKUP(B51&amp;" "&amp;J46,[1]UITSLAGEN!$N$6:$S$113,5,FALSE)))</f>
        <v>-3</v>
      </c>
      <c r="AE52" s="20">
        <f>IF(AND(ISNA(Y51),ISNA(Y52)),0,IF(ISNA(Y52),0,-VLOOKUP(L46&amp;" "&amp;B51,[1]UITSLAGEN!$N$6:$S$113,5,FALSE))+IF(ISNA(Y51),0,VLOOKUP(B51&amp;" "&amp;L46,[1]UITSLAGEN!$N$6:$S$113,5,FALSE)))</f>
        <v>0</v>
      </c>
      <c r="AF52" s="20">
        <f>IF(AND(ISNA(Z51),ISNA(Z52)),0,IF(ISNA(Z52),0,-VLOOKUP(N46&amp;" "&amp;B51,[1]UITSLAGEN!$N$6:$S$113,5,FALSE))+IF(ISNA(Z51),0,VLOOKUP(B51&amp;" "&amp;N46,[1]UITSLAGEN!$N$6:$S$113,5,FALSE)))</f>
        <v>0</v>
      </c>
    </row>
    <row r="53" spans="2:37" ht="30" customHeight="1">
      <c r="B53" s="196" t="s">
        <v>27</v>
      </c>
      <c r="C53" s="52" t="str">
        <f>IF(ISNA(VLOOKUP(B53,[1]teams!$B$1:$C$77,2,FALSE)),"",VLOOKUP(B53,[1]teams!$B$1:$C$77,2,FALSE))</f>
        <v>Sp.Stad Duckies</v>
      </c>
      <c r="D53" s="117">
        <f>AA53</f>
        <v>0</v>
      </c>
      <c r="E53" s="4">
        <f>AA54</f>
        <v>-15</v>
      </c>
      <c r="F53" s="104">
        <f>AB53</f>
        <v>2</v>
      </c>
      <c r="G53" s="11">
        <f>AB54</f>
        <v>-3</v>
      </c>
      <c r="H53" s="190"/>
      <c r="I53" s="58"/>
      <c r="J53" s="112">
        <v>0</v>
      </c>
      <c r="K53" s="3">
        <v>-13</v>
      </c>
      <c r="L53" s="119" t="str">
        <f>AE53</f>
        <v/>
      </c>
      <c r="M53" s="3">
        <f>AE54</f>
        <v>0</v>
      </c>
      <c r="N53" s="123" t="str">
        <f>AF53</f>
        <v/>
      </c>
      <c r="O53" s="5">
        <f>AF54</f>
        <v>0</v>
      </c>
      <c r="P53" s="192">
        <f>IF(NOT(ISTEXT(D53)),D53) +IF(NOT(ISTEXT(F53)),F53)+IF(NOT(ISTEXT(H53)),H53) +IF(NOT(ISTEXT(J53)),J53)+IF(NOT(ISTEXT(L53)),L53) +IF(NOT(ISTEXT(N53)),N53)</f>
        <v>2</v>
      </c>
      <c r="Q53" s="54">
        <f>IF(AND(E53="",G53="",I53="",K53="",M53="",O53=""),"",E53+G53+I53+K53+M53+O53)</f>
        <v>-31</v>
      </c>
      <c r="R53" s="74">
        <f>IF(T53,"",RANK(S53,S49:S60,0)+T53)</f>
        <v>4</v>
      </c>
      <c r="S53" s="20">
        <f>IF(C53="",-10000,IF(P53="","",-(RANK(P53,P49:P60,0)*1000-Q53)))</f>
        <v>-4031</v>
      </c>
      <c r="T53" s="20" t="b">
        <f>IF(C53="",TRUE)</f>
        <v>0</v>
      </c>
      <c r="U53" s="20">
        <f>VLOOKUP(B53&amp;" "&amp;D46,[1]UITSLAGEN!$N$6:$O$113,2,FALSE)</f>
        <v>0</v>
      </c>
      <c r="V53" s="20" t="e">
        <f>VLOOKUP(B53&amp;" "&amp;F46,[1]UITSLAGEN!$N$6:$O$113,2,FALSE)</f>
        <v>#N/A</v>
      </c>
      <c r="W53" s="20" t="e">
        <f>VLOOKUP(B53&amp;" "&amp;H46,[1]UITSLAGEN!$N$6:$O$113,2,FALSE)</f>
        <v>#N/A</v>
      </c>
      <c r="X53" s="20">
        <f>VLOOKUP(B53&amp;" "&amp;J46,[1]UITSLAGEN!$N$6:$O$113,2,FALSE)</f>
        <v>0</v>
      </c>
      <c r="Y53" s="20" t="e">
        <f>VLOOKUP(B53&amp;" "&amp;L46,[1]UITSLAGEN!$N$6:$O$113,2,FALSE)</f>
        <v>#N/A</v>
      </c>
      <c r="Z53" s="20" t="e">
        <f>VLOOKUP(B53&amp;" "&amp;N46,[1]UITSLAGEN!$N$6:$O$113,2,FALSE)</f>
        <v>#N/A</v>
      </c>
      <c r="AA53" s="20">
        <f>IF(AND(ISNA(U53),ISNA(U54)),"",IF(ISNA(U53),0,U53)+IF(ISNA(U54),0,U54))</f>
        <v>0</v>
      </c>
      <c r="AB53" s="20">
        <f>IF(AND(ISNA(V53),ISNA(V54)),"",IF(ISNA(V53),0,V53)+IF(ISNA(V54),0,V54))</f>
        <v>2</v>
      </c>
      <c r="AD53" s="20">
        <f>IF(AND(ISNA(X53),ISNA(X54)),"",IF(ISNA(X53),0,X53)+IF(ISNA(X54),0,X54))</f>
        <v>0</v>
      </c>
      <c r="AE53" s="20" t="str">
        <f>IF(AND(ISNA(Y53),ISNA(Y54)),"",IF(ISNA(Y53),0,Y53)+IF(ISNA(Y54),0,Y54))</f>
        <v/>
      </c>
      <c r="AF53" s="20" t="str">
        <f>IF(AND(ISNA(Z53),ISNA(Z54)),"",IF(ISNA(Z53),0,Z53)+IF(ISNA(Z54),0,Z54))</f>
        <v/>
      </c>
    </row>
    <row r="54" spans="2:37" ht="30" customHeight="1" thickBot="1">
      <c r="B54" s="197"/>
      <c r="C54" s="55"/>
      <c r="D54" s="83"/>
      <c r="E54" s="23"/>
      <c r="F54" s="120"/>
      <c r="G54" s="26"/>
      <c r="H54" s="198"/>
      <c r="I54" s="56"/>
      <c r="J54" s="123"/>
      <c r="K54" s="34"/>
      <c r="L54" s="120"/>
      <c r="M54" s="23"/>
      <c r="N54" s="69"/>
      <c r="O54" s="24"/>
      <c r="P54" s="193"/>
      <c r="Q54" s="57"/>
      <c r="R54" s="75"/>
      <c r="U54" s="20" t="e">
        <f>VLOOKUP(D46&amp;" "&amp;B53,[1]UITSLAGEN!$N$6:$Q$113,4,FALSE)</f>
        <v>#N/A</v>
      </c>
      <c r="V54" s="20">
        <f>VLOOKUP(F46&amp;" "&amp;B53,[1]UITSLAGEN!$N$6:$Q$113,4,FALSE)</f>
        <v>2</v>
      </c>
      <c r="W54" s="20" t="e">
        <f>VLOOKUP(H46&amp;" "&amp;B53,[1]UITSLAGEN!$N$6:$Q$113,4,FALSE)</f>
        <v>#N/A</v>
      </c>
      <c r="X54" s="20" t="e">
        <f>VLOOKUP(J46&amp;" "&amp;B53,[1]UITSLAGEN!$N$6:$Q$113,4,FALSE)</f>
        <v>#N/A</v>
      </c>
      <c r="Y54" s="20" t="e">
        <f>VLOOKUP(L46&amp;" "&amp;B53,[1]UITSLAGEN!$N$6:$Q$113,4,FALSE)</f>
        <v>#N/A</v>
      </c>
      <c r="Z54" s="20" t="e">
        <f>VLOOKUP(N46&amp;" "&amp;B53,[1]UITSLAGEN!$N$6:$Q$113,4,FALSE)</f>
        <v>#N/A</v>
      </c>
      <c r="AA54" s="20">
        <f>IF(AND(ISNA(U53),ISNA(U54)),0,IF(ISNA(U54),0,-VLOOKUP(D46&amp;" "&amp;B53,[1]UITSLAGEN!$N$6:$S$113,5,FALSE))+IF(ISNA(U53),0,VLOOKUP(B53&amp;" "&amp;D46,[1]UITSLAGEN!$N$6:$S$113,5,FALSE)))</f>
        <v>-15</v>
      </c>
      <c r="AB54" s="20">
        <f>IF(AND(ISNA(V53),ISNA(V54)),0,IF(ISNA(V54),0,-VLOOKUP(F46&amp;" "&amp;B53,[1]UITSLAGEN!$N$6:$S$113,5,FALSE))+IF(ISNA(V53),0,VLOOKUP(B53&amp;" "&amp;F46,[1]UITSLAGEN!$N$6:$S$113,5,FALSE)))</f>
        <v>-3</v>
      </c>
      <c r="AD54" s="20">
        <f>IF(AND(ISNA(X53),ISNA(X54)),0,IF(ISNA(X54),0,-VLOOKUP(J46&amp;" "&amp;B53,[1]UITSLAGEN!$N$6:$S$113,5,FALSE))+IF(ISNA(X53),0,VLOOKUP(B53&amp;" "&amp;J46,[1]UITSLAGEN!$N$6:$S$113,5,FALSE)))</f>
        <v>-13</v>
      </c>
      <c r="AE54" s="20">
        <f>IF(AND(ISNA(Y53),ISNA(Y54)),0,IF(ISNA(Y54),0,-VLOOKUP(L46&amp;" "&amp;B53,[1]UITSLAGEN!$N$6:$S$113,5,FALSE))+IF(ISNA(Y53),0,VLOOKUP(B53&amp;" "&amp;L46,[1]UITSLAGEN!$N$6:$S$113,5,FALSE)))</f>
        <v>0</v>
      </c>
      <c r="AF54" s="20">
        <f>IF(AND(ISNA(Z53),ISNA(Z54)),0,IF(ISNA(Z54),0,-VLOOKUP(N46&amp;" "&amp;B53,[1]UITSLAGEN!$N$6:$S$113,5,FALSE))+IF(ISNA(Z53),0,VLOOKUP(B53&amp;" "&amp;N46,[1]UITSLAGEN!$N$6:$S$113,5,FALSE)))</f>
        <v>0</v>
      </c>
    </row>
    <row r="55" spans="2:37" ht="30" customHeight="1">
      <c r="B55" s="196" t="s">
        <v>28</v>
      </c>
      <c r="C55" s="52" t="str">
        <f>IF(ISNA(VLOOKUP(B55,[1]teams!$B$1:$C$77,2,FALSE)),"",VLOOKUP(B55,[1]teams!$B$1:$C$77,2,FALSE))</f>
        <v>Sp.Stad Volleyfruit</v>
      </c>
      <c r="D55" s="82">
        <f>AA55</f>
        <v>1</v>
      </c>
      <c r="E55" s="3">
        <f>AA56</f>
        <v>-14</v>
      </c>
      <c r="F55" s="119">
        <f>AB55</f>
        <v>2</v>
      </c>
      <c r="G55" s="3">
        <f>AB56</f>
        <v>3</v>
      </c>
      <c r="H55" s="104">
        <v>4</v>
      </c>
      <c r="I55" s="14">
        <v>13</v>
      </c>
      <c r="J55" s="190"/>
      <c r="K55" s="58"/>
      <c r="L55" s="112" t="str">
        <f>AE55</f>
        <v/>
      </c>
      <c r="M55" s="3">
        <f>AE56</f>
        <v>0</v>
      </c>
      <c r="N55" s="119" t="str">
        <f>AF55</f>
        <v/>
      </c>
      <c r="O55" s="5">
        <f>AF56</f>
        <v>0</v>
      </c>
      <c r="P55" s="192">
        <f>IF(NOT(ISTEXT(D55)),D55) +IF(NOT(ISTEXT(F55)),F55)+IF(NOT(ISTEXT(H55)),H55) +IF(NOT(ISTEXT(J55)),J55)+IF(NOT(ISTEXT(L55)),L55) +IF(NOT(ISTEXT(N55)),N55)</f>
        <v>7</v>
      </c>
      <c r="Q55" s="54">
        <f>IF(AND(E55="",G55="",I55="",K55="",M55="",O55=""),"",E55+G55+I55+K55+M55+O55)</f>
        <v>2</v>
      </c>
      <c r="R55" s="74">
        <f>IF(T55,"",RANK(S55,S49:S60,0)+T55)</f>
        <v>3</v>
      </c>
      <c r="S55" s="20">
        <f>IF(C55="",-10000,IF(P55="","",-(RANK(P55,P49:P60,0)*1000-Q55)))</f>
        <v>-1998</v>
      </c>
      <c r="T55" s="20" t="b">
        <f>IF(C55="",TRUE)</f>
        <v>0</v>
      </c>
      <c r="U55" s="20" t="e">
        <f>VLOOKUP(B55&amp;" "&amp;D46,[1]UITSLAGEN!$N$6:$O$113,2,FALSE)</f>
        <v>#N/A</v>
      </c>
      <c r="V55" s="20">
        <f>VLOOKUP(B55&amp;" "&amp;F46,[1]UITSLAGEN!$N$6:$O$113,2,FALSE)</f>
        <v>2</v>
      </c>
      <c r="W55" s="20" t="e">
        <f>VLOOKUP(B55&amp;" "&amp;H46,[1]UITSLAGEN!$N$6:$O$113,2,FALSE)</f>
        <v>#N/A</v>
      </c>
      <c r="X55" s="20" t="e">
        <f>VLOOKUP(B55&amp;" "&amp;J46,[1]UITSLAGEN!$N$6:$O$113,2,FALSE)</f>
        <v>#N/A</v>
      </c>
      <c r="Y55" s="20" t="e">
        <f>VLOOKUP(B55&amp;" "&amp;L46,[1]UITSLAGEN!$N$6:$O$113,2,FALSE)</f>
        <v>#N/A</v>
      </c>
      <c r="Z55" s="20" t="e">
        <f>VLOOKUP(B55&amp;" "&amp;N46,[1]UITSLAGEN!$N$6:$O$113,2,FALSE)</f>
        <v>#N/A</v>
      </c>
      <c r="AA55" s="20">
        <f>IF(AND(ISNA(U55),ISNA(U56)),"",IF(ISNA(U55),0,U55)+IF(ISNA(U56),0,U56))</f>
        <v>1</v>
      </c>
      <c r="AB55" s="20">
        <f>IF(AND(ISNA(V55),ISNA(V56)),"",IF(ISNA(V55),0,V55)+IF(ISNA(V56),0,V56))</f>
        <v>2</v>
      </c>
      <c r="AC55" s="20">
        <f>IF(AND(ISNA(W55),ISNA(W56)),"",IF(ISNA(W55),0,W55)+IF(ISNA(W56),0,W56))</f>
        <v>4</v>
      </c>
      <c r="AE55" s="20" t="str">
        <f>IF(AND(ISNA(Y55),ISNA(Y56)),"",IF(ISNA(Y55),0,Y55)+IF(ISNA(Y56),0,Y56))</f>
        <v/>
      </c>
      <c r="AF55" s="20" t="str">
        <f>IF(AND(ISNA(Z55),ISNA(Z56)),"",IF(ISNA(Z55),0,Z55)+IF(ISNA(Z56),0,Z56))</f>
        <v/>
      </c>
    </row>
    <row r="56" spans="2:37" ht="30" customHeight="1" thickBot="1">
      <c r="B56" s="197"/>
      <c r="C56" s="55"/>
      <c r="D56" s="83"/>
      <c r="E56" s="23"/>
      <c r="F56" s="120"/>
      <c r="G56" s="23"/>
      <c r="H56" s="120"/>
      <c r="I56" s="26"/>
      <c r="J56" s="198"/>
      <c r="K56" s="56"/>
      <c r="L56" s="123"/>
      <c r="M56" s="34"/>
      <c r="N56" s="120"/>
      <c r="O56" s="24"/>
      <c r="P56" s="193"/>
      <c r="Q56" s="57"/>
      <c r="R56" s="75"/>
      <c r="U56" s="20">
        <f>VLOOKUP(D46&amp;" "&amp;B55,[1]UITSLAGEN!$N$6:$Q$113,4,FALSE)</f>
        <v>1</v>
      </c>
      <c r="V56" s="20" t="e">
        <f>VLOOKUP(F46&amp;" "&amp;B55,[1]UITSLAGEN!$N$6:$Q$113,4,FALSE)</f>
        <v>#N/A</v>
      </c>
      <c r="W56" s="20">
        <f>VLOOKUP(H46&amp;" "&amp;B55,[1]UITSLAGEN!$N$6:$Q$113,4,FALSE)</f>
        <v>4</v>
      </c>
      <c r="X56" s="20" t="e">
        <f>VLOOKUP(J46&amp;" "&amp;B55,[1]UITSLAGEN!$N$6:$Q$113,4,FALSE)</f>
        <v>#N/A</v>
      </c>
      <c r="Y56" s="20" t="e">
        <f>VLOOKUP(L46&amp;" "&amp;B55,[1]UITSLAGEN!$N$6:$Q$113,4,FALSE)</f>
        <v>#N/A</v>
      </c>
      <c r="Z56" s="20" t="e">
        <f>VLOOKUP(N46&amp;" "&amp;B55,[1]UITSLAGEN!$N$6:$Q$113,4,FALSE)</f>
        <v>#N/A</v>
      </c>
      <c r="AA56" s="20">
        <f>IF(AND(ISNA(U55),ISNA(U56)),0,IF(ISNA(U56),0,-VLOOKUP(D46&amp;" "&amp;B55,[1]UITSLAGEN!$N$6:$S$113,5,FALSE))+IF(ISNA(U55),0,VLOOKUP(B55&amp;" "&amp;D46,[1]UITSLAGEN!$N$6:$S$113,5,FALSE)))</f>
        <v>-14</v>
      </c>
      <c r="AB56" s="20">
        <f>IF(AND(ISNA(V55),ISNA(V56)),0,IF(ISNA(V56),0,-VLOOKUP(F46&amp;" "&amp;B55,[1]UITSLAGEN!$N$6:$S$113,5,FALSE))+IF(ISNA(V55),0,VLOOKUP(B55&amp;" "&amp;F46,[1]UITSLAGEN!$N$6:$S$113,5,FALSE)))</f>
        <v>3</v>
      </c>
      <c r="AC56" s="20">
        <f>IF(AND(ISNA(W55),ISNA(W56)),0,IF(ISNA(W56),0,-VLOOKUP(H46&amp;" "&amp;B55,[1]UITSLAGEN!$N$6:$S$113,5,FALSE))+IF(ISNA(W55),0,VLOOKUP(B55&amp;" "&amp;H46,[1]UITSLAGEN!$N$6:$S$113,5,FALSE)))</f>
        <v>13</v>
      </c>
      <c r="AE56" s="20">
        <f>IF(AND(ISNA(Y55),ISNA(Y56)),0,IF(ISNA(Y56),0,-VLOOKUP(L46&amp;" "&amp;B55,[1]UITSLAGEN!$N$6:$S$113,5,FALSE))+IF(ISNA(Y55),0,VLOOKUP(B55&amp;" "&amp;L46,[1]UITSLAGEN!$N$6:$S$113,5,FALSE)))</f>
        <v>0</v>
      </c>
      <c r="AF56" s="20">
        <f>IF(AND(ISNA(Z55),ISNA(Z56)),0,IF(ISNA(Z56),0,-VLOOKUP(N46&amp;" "&amp;B55,[1]UITSLAGEN!$N$6:$S$113,5,FALSE))+IF(ISNA(Z55),0,VLOOKUP(B55&amp;" "&amp;N46,[1]UITSLAGEN!$N$6:$S$113,5,FALSE)))</f>
        <v>0</v>
      </c>
    </row>
    <row r="57" spans="2:37" ht="30" customHeight="1">
      <c r="B57" s="196" t="s">
        <v>29</v>
      </c>
      <c r="C57" s="52" t="str">
        <f>IF(ISNA(VLOOKUP(B57,[1]teams!$B$1:$C$77,2,FALSE)),"",VLOOKUP(B57,[1]teams!$B$1:$C$77,2,FALSE))</f>
        <v/>
      </c>
      <c r="D57" s="82" t="str">
        <f>AA57</f>
        <v/>
      </c>
      <c r="E57" s="3">
        <f>AA58</f>
        <v>0</v>
      </c>
      <c r="F57" s="119" t="str">
        <f>AB57</f>
        <v/>
      </c>
      <c r="G57" s="3">
        <f>AB58</f>
        <v>0</v>
      </c>
      <c r="H57" s="119" t="str">
        <f>AC57</f>
        <v/>
      </c>
      <c r="I57" s="3">
        <f>AC58</f>
        <v>0</v>
      </c>
      <c r="J57" s="104" t="str">
        <f>AD57</f>
        <v/>
      </c>
      <c r="K57" s="14">
        <f>AD58</f>
        <v>0</v>
      </c>
      <c r="L57" s="190"/>
      <c r="M57" s="58"/>
      <c r="N57" s="112" t="str">
        <f>AF57</f>
        <v/>
      </c>
      <c r="O57" s="5">
        <f>AF58</f>
        <v>0</v>
      </c>
      <c r="P57" s="192">
        <f>IF(NOT(ISTEXT(D57)),D57) +IF(NOT(ISTEXT(F57)),F57)+IF(NOT(ISTEXT(H57)),H57) +IF(NOT(ISTEXT(J57)),J57)+IF(NOT(ISTEXT(L57)),L57) +IF(NOT(ISTEXT(N57)),N57)</f>
        <v>0</v>
      </c>
      <c r="Q57" s="54">
        <f>IF(AND(E57="",G57="",I57="",K57="",M57="",O57=""),"",E57+G57+I57+K57+M57+O57)</f>
        <v>0</v>
      </c>
      <c r="R57" s="74" t="str">
        <f>IF(T57,"",RANK(S57,S49:S60,0)+T57)</f>
        <v/>
      </c>
      <c r="S57" s="20">
        <f>IF(C57="",-10000,IF(P57="","",-(RANK(P57,P49:P60,0)*1000-Q57)))</f>
        <v>-10000</v>
      </c>
      <c r="T57" s="20" t="b">
        <f>IF(C57="",TRUE)</f>
        <v>1</v>
      </c>
      <c r="U57" s="20" t="e">
        <f>VLOOKUP(B57&amp;" "&amp;D46,[1]UITSLAGEN!$N$6:$O$113,2,FALSE)</f>
        <v>#N/A</v>
      </c>
      <c r="V57" s="20" t="e">
        <f>VLOOKUP(B57&amp;" "&amp;F46,[1]UITSLAGEN!$N$6:$O$113,2,FALSE)</f>
        <v>#N/A</v>
      </c>
      <c r="W57" s="20" t="e">
        <f>VLOOKUP(B57&amp;" "&amp;H46,[1]UITSLAGEN!$N$6:$O$113,2,FALSE)</f>
        <v>#N/A</v>
      </c>
      <c r="X57" s="20" t="e">
        <f>VLOOKUP(B57&amp;" "&amp;J46,[1]UITSLAGEN!$N$6:$O$113,2,FALSE)</f>
        <v>#N/A</v>
      </c>
      <c r="Y57" s="20" t="e">
        <f>VLOOKUP(B57&amp;" "&amp;L46,[1]UITSLAGEN!$N$6:$O$113,2,FALSE)</f>
        <v>#N/A</v>
      </c>
      <c r="Z57" s="20" t="e">
        <f>VLOOKUP(B57&amp;" "&amp;N46,[1]UITSLAGEN!$N$6:$O$113,2,FALSE)</f>
        <v>#N/A</v>
      </c>
      <c r="AA57" s="20" t="str">
        <f>IF(AND(ISNA(U57),ISNA(U58)),"",IF(ISNA(U57),0,U57)+IF(ISNA(U58),0,U58))</f>
        <v/>
      </c>
      <c r="AB57" s="20" t="str">
        <f>IF(AND(ISNA(V57),ISNA(V58)),"",IF(ISNA(V57),0,V57)+IF(ISNA(V58),0,V58))</f>
        <v/>
      </c>
      <c r="AC57" s="20" t="str">
        <f>IF(AND(ISNA(W57),ISNA(W58)),"",IF(ISNA(W57),0,W57)+IF(ISNA(W58),0,W58))</f>
        <v/>
      </c>
      <c r="AD57" s="20" t="str">
        <f>IF(AND(ISNA(X57),ISNA(X58)),"",IF(ISNA(X57),0,X57)+IF(ISNA(X58),0,X58))</f>
        <v/>
      </c>
      <c r="AF57" s="20" t="str">
        <f>IF(AND(ISNA(Z57),ISNA(Z58)),"",IF(ISNA(Z57),0,Z57)+IF(ISNA(Z58),0,Z58))</f>
        <v/>
      </c>
    </row>
    <row r="58" spans="2:37" ht="30" customHeight="1" thickBot="1">
      <c r="B58" s="197"/>
      <c r="C58" s="55"/>
      <c r="D58" s="83"/>
      <c r="E58" s="23"/>
      <c r="F58" s="120"/>
      <c r="G58" s="23"/>
      <c r="H58" s="120"/>
      <c r="I58" s="23"/>
      <c r="J58" s="120"/>
      <c r="K58" s="26"/>
      <c r="L58" s="198"/>
      <c r="M58" s="56"/>
      <c r="N58" s="123"/>
      <c r="O58" s="45"/>
      <c r="P58" s="193"/>
      <c r="Q58" s="57"/>
      <c r="R58" s="75"/>
      <c r="U58" s="20" t="e">
        <f>VLOOKUP(D46&amp;" "&amp;B57,[1]UITSLAGEN!$N$6:$Q$113,4,FALSE)</f>
        <v>#N/A</v>
      </c>
      <c r="V58" s="20" t="e">
        <f>VLOOKUP(F46&amp;" "&amp;B57,[1]UITSLAGEN!$N$6:$Q$113,4,FALSE)</f>
        <v>#N/A</v>
      </c>
      <c r="W58" s="20" t="e">
        <f>VLOOKUP(H46&amp;" "&amp;B57,[1]UITSLAGEN!$N$6:$Q$113,4,FALSE)</f>
        <v>#N/A</v>
      </c>
      <c r="X58" s="20" t="e">
        <f>VLOOKUP(J46&amp;" "&amp;B57,[1]UITSLAGEN!$N$6:$Q$113,4,FALSE)</f>
        <v>#N/A</v>
      </c>
      <c r="Y58" s="20" t="e">
        <f>VLOOKUP(L46&amp;" "&amp;B57,[1]UITSLAGEN!$N$6:$Q$113,4,FALSE)</f>
        <v>#N/A</v>
      </c>
      <c r="Z58" s="20" t="e">
        <f>VLOOKUP(N46&amp;" "&amp;B57,[1]UITSLAGEN!$N$6:$Q$113,4,FALSE)</f>
        <v>#N/A</v>
      </c>
      <c r="AA58" s="20">
        <f>IF(AND(ISNA(U57),ISNA(U58)),0,IF(ISNA(U58),0,-VLOOKUP(D46&amp;" "&amp;B57,[1]UITSLAGEN!$N$6:$S$113,5,FALSE))+IF(ISNA(U57),0,VLOOKUP(B57&amp;" "&amp;D46,[1]UITSLAGEN!$N$6:$S$113,5,FALSE)))</f>
        <v>0</v>
      </c>
      <c r="AB58" s="20">
        <f>IF(AND(ISNA(V57),ISNA(V58)),0,IF(ISNA(V58),0,-VLOOKUP(F46&amp;" "&amp;B57,[1]UITSLAGEN!$N$6:$S$113,5,FALSE))+IF(ISNA(V57),0,VLOOKUP(B57&amp;" "&amp;F46,[1]UITSLAGEN!$N$6:$S$113,5,FALSE)))</f>
        <v>0</v>
      </c>
      <c r="AC58" s="20">
        <f>IF(AND(ISNA(W57),ISNA(W58)),0,IF(ISNA(W58),0,-VLOOKUP(H46&amp;" "&amp;B57,[1]UITSLAGEN!$N$6:$S$113,5,FALSE))+IF(ISNA(W57),0,VLOOKUP(B57&amp;" "&amp;H46,[1]UITSLAGEN!$N$6:$S$113,5,FALSE)))</f>
        <v>0</v>
      </c>
      <c r="AD58" s="20">
        <f>IF(AND(ISNA(X57),ISNA(X58)),0,IF(ISNA(X58),0,-VLOOKUP(J46&amp;" "&amp;B57,[1]UITSLAGEN!$N$6:$S$113,5,FALSE))+IF(ISNA(X57),0,VLOOKUP(B57&amp;" "&amp;J46,[1]UITSLAGEN!$N$6:$S$113,5,FALSE)))</f>
        <v>0</v>
      </c>
      <c r="AF58" s="20">
        <f>IF(AND(ISNA(Z57),ISNA(Z58)),0,IF(ISNA(Z58),0,-VLOOKUP(N46&amp;" "&amp;B57,[1]UITSLAGEN!$N$6:$S$113,5,FALSE))+IF(ISNA(Z57),0,VLOOKUP(B57&amp;" "&amp;N46,[1]UITSLAGEN!$N$6:$S$113,5,FALSE)))</f>
        <v>0</v>
      </c>
    </row>
    <row r="59" spans="2:37" ht="30" customHeight="1">
      <c r="B59" s="194" t="s">
        <v>30</v>
      </c>
      <c r="C59" s="52" t="str">
        <f>IF(ISNA(VLOOKUP(B59,[1]teams!$B$1:$C$77,2,FALSE)),"",VLOOKUP(B59,[1]teams!$B$1:$C$77,2,FALSE))</f>
        <v/>
      </c>
      <c r="D59" s="117" t="str">
        <f>AA59</f>
        <v/>
      </c>
      <c r="E59" s="1">
        <f>AA60</f>
        <v>0</v>
      </c>
      <c r="F59" s="104" t="str">
        <f>AB59</f>
        <v/>
      </c>
      <c r="G59" s="1">
        <f>AB60</f>
        <v>0</v>
      </c>
      <c r="H59" s="104" t="str">
        <f>AC59</f>
        <v/>
      </c>
      <c r="I59" s="1">
        <f>AC60</f>
        <v>0</v>
      </c>
      <c r="J59" s="104" t="str">
        <f>AD59</f>
        <v/>
      </c>
      <c r="K59" s="1">
        <f>AD60</f>
        <v>0</v>
      </c>
      <c r="L59" s="104" t="str">
        <f>AE59</f>
        <v/>
      </c>
      <c r="M59" s="14">
        <f>AE60</f>
        <v>0</v>
      </c>
      <c r="N59" s="190"/>
      <c r="O59" s="58"/>
      <c r="P59" s="192">
        <f>IF(NOT(ISTEXT(D59)),D59) +IF(NOT(ISTEXT(F59)),F59)+IF(NOT(ISTEXT(H59)),H59) +IF(NOT(ISTEXT(J59)),J59)+IF(NOT(ISTEXT(L59)),L59) +IF(NOT(ISTEXT(N59)),N59)</f>
        <v>0</v>
      </c>
      <c r="Q59" s="54">
        <f>IF(AND(E59="",G59="",I59="",K59="",M59="",O59=""),"",E59+G59+I59+K59+M59+O59)</f>
        <v>0</v>
      </c>
      <c r="R59" s="74" t="str">
        <f>IF(T59,"",RANK(S59,S49:S60,0)+T59)</f>
        <v/>
      </c>
      <c r="S59" s="20">
        <f>IF(C59="",-10000,IF(P59="","",-(RANK(P59,P49:P60,0)*1000-Q59)))</f>
        <v>-10000</v>
      </c>
      <c r="T59" s="20" t="b">
        <f>IF(C59="",TRUE)</f>
        <v>1</v>
      </c>
      <c r="U59" s="20" t="e">
        <f>VLOOKUP(B59&amp;" "&amp;D46,[1]UITSLAGEN!$N$6:$O$113,2,FALSE)</f>
        <v>#N/A</v>
      </c>
      <c r="V59" s="20" t="e">
        <f>VLOOKUP(B59&amp;" "&amp;F46,[1]UITSLAGEN!$N$6:$O$113,2,FALSE)</f>
        <v>#N/A</v>
      </c>
      <c r="W59" s="20" t="e">
        <f>VLOOKUP(B59&amp;" "&amp;H46,[1]UITSLAGEN!$N$6:$O$113,2,FALSE)</f>
        <v>#N/A</v>
      </c>
      <c r="X59" s="20" t="e">
        <f>VLOOKUP(B59&amp;" "&amp;J46,[1]UITSLAGEN!$N$6:$O$113,2,FALSE)</f>
        <v>#N/A</v>
      </c>
      <c r="Y59" s="20" t="e">
        <f>VLOOKUP(B59&amp;" "&amp;L46,[1]UITSLAGEN!$N$6:$O$113,2,FALSE)</f>
        <v>#N/A</v>
      </c>
      <c r="Z59" s="20" t="e">
        <f>VLOOKUP(B59&amp;" "&amp;N46,[1]UITSLAGEN!$N$6:$O$113,2,FALSE)</f>
        <v>#N/A</v>
      </c>
      <c r="AA59" s="20" t="str">
        <f>IF(AND(ISNA(U59),ISNA(U60)),"",IF(ISNA(U59),0,U59)+IF(ISNA(U60),0,U60))</f>
        <v/>
      </c>
      <c r="AB59" s="20" t="str">
        <f>IF(AND(ISNA(V59),ISNA(V60)),"",IF(ISNA(V59),0,V59)+IF(ISNA(V60),0,V60))</f>
        <v/>
      </c>
      <c r="AC59" s="20" t="str">
        <f>IF(AND(ISNA(W59),ISNA(W60)),"",IF(ISNA(W59),0,W59)+IF(ISNA(W60),0,W60))</f>
        <v/>
      </c>
      <c r="AD59" s="20" t="str">
        <f>IF(AND(ISNA(X59),ISNA(X60)),"",IF(ISNA(X59),0,X59)+IF(ISNA(X60),0,X60))</f>
        <v/>
      </c>
      <c r="AE59" s="20" t="str">
        <f>IF(AND(ISNA(Y59),ISNA(Y60)),"",IF(ISNA(Y59),0,Y59)+IF(ISNA(Y60),0,Y60))</f>
        <v/>
      </c>
    </row>
    <row r="60" spans="2:37" ht="30" customHeight="1" thickBot="1">
      <c r="B60" s="195"/>
      <c r="C60" s="55"/>
      <c r="D60" s="118"/>
      <c r="E60" s="30"/>
      <c r="F60" s="105"/>
      <c r="G60" s="30"/>
      <c r="H60" s="105"/>
      <c r="I60" s="30"/>
      <c r="J60" s="105"/>
      <c r="K60" s="30"/>
      <c r="L60" s="105"/>
      <c r="M60" s="29"/>
      <c r="N60" s="191"/>
      <c r="O60" s="59"/>
      <c r="P60" s="193"/>
      <c r="Q60" s="57"/>
      <c r="R60" s="75"/>
      <c r="U60" s="20" t="e">
        <f>VLOOKUP(D46&amp;" "&amp;B59,[1]UITSLAGEN!$N$6:$Q$113,4,FALSE)</f>
        <v>#N/A</v>
      </c>
      <c r="V60" s="20" t="e">
        <f>VLOOKUP(F46&amp;" "&amp;B59,[1]UITSLAGEN!$N$6:$Q$113,4,FALSE)</f>
        <v>#N/A</v>
      </c>
      <c r="W60" s="20" t="e">
        <f>VLOOKUP(H46&amp;" "&amp;B59,[1]UITSLAGEN!$N$6:$Q$113,4,FALSE)</f>
        <v>#N/A</v>
      </c>
      <c r="X60" s="20" t="e">
        <f>VLOOKUP(J46&amp;" "&amp;B59,[1]UITSLAGEN!$N$6:$Q$113,4,FALSE)</f>
        <v>#N/A</v>
      </c>
      <c r="Y60" s="20" t="e">
        <f>VLOOKUP(L46&amp;" "&amp;B59,[1]UITSLAGEN!$N$6:$Q$113,4,FALSE)</f>
        <v>#N/A</v>
      </c>
      <c r="Z60" s="20" t="e">
        <f>VLOOKUP(N46&amp;" "&amp;B59,[1]UITSLAGEN!$N$6:$Q$113,4,FALSE)</f>
        <v>#N/A</v>
      </c>
      <c r="AA60" s="20">
        <f>IF(AND(ISNA(U59),ISNA(U60)),0,IF(ISNA(U60),0,-VLOOKUP(D46&amp;" "&amp;B59,[1]UITSLAGEN!$N$6:$S$113,5,FALSE))+IF(ISNA(U59),0,VLOOKUP(B59&amp;" "&amp;D46,[1]UITSLAGEN!$N$6:$S$113,5,FALSE)))</f>
        <v>0</v>
      </c>
      <c r="AB60" s="20">
        <f>IF(AND(ISNA(V59),ISNA(V60)),0,IF(ISNA(V60),0,-VLOOKUP(F46&amp;" "&amp;B59,[1]UITSLAGEN!$N$6:$S$113,5,FALSE))+IF(ISNA(V59),0,VLOOKUP(B59&amp;" "&amp;F46,[1]UITSLAGEN!$N$6:$S$113,5,FALSE)))</f>
        <v>0</v>
      </c>
      <c r="AC60" s="20">
        <f>IF(AND(ISNA(W59),ISNA(W60)),0,IF(ISNA(W60),0,-VLOOKUP(H46&amp;" "&amp;B59,[1]UITSLAGEN!$N$6:$S$113,5,FALSE))+IF(ISNA(W59),0,VLOOKUP(B59&amp;" "&amp;H46,[1]UITSLAGEN!$N$6:$S$113,5,FALSE)))</f>
        <v>0</v>
      </c>
      <c r="AD60" s="20">
        <f>IF(AND(ISNA(X59),ISNA(X60)),0,IF(ISNA(X60),0,-VLOOKUP(J46&amp;" "&amp;B59,[1]UITSLAGEN!$N$6:$S$113,5,FALSE))+IF(ISNA(X59),0,VLOOKUP(B59&amp;" "&amp;J46,[1]UITSLAGEN!$N$6:$S$113,5,FALSE)))</f>
        <v>0</v>
      </c>
      <c r="AE60" s="20">
        <f>IF(AND(ISNA(Y59),ISNA(Y60)),0,IF(ISNA(Y60),0,-VLOOKUP(L46&amp;" "&amp;B59,[1]UITSLAGEN!$N$6:$S$113,5,FALSE))+IF(ISNA(Y59),0,VLOOKUP(B59&amp;" "&amp;L46,[1]UITSLAGEN!$N$6:$S$113,5,FALSE)))</f>
        <v>0</v>
      </c>
    </row>
    <row r="61" spans="2:37" ht="22.15" customHeight="1" thickBot="1">
      <c r="D61" s="20" t="str">
        <f>B64</f>
        <v>6-E1</v>
      </c>
      <c r="F61" s="20" t="str">
        <f>B66</f>
        <v>6-E2</v>
      </c>
      <c r="H61" s="20" t="str">
        <f>B68</f>
        <v>6-E3</v>
      </c>
      <c r="J61" s="20" t="str">
        <f>B70</f>
        <v>6-E4</v>
      </c>
      <c r="L61" s="20" t="str">
        <f>B72</f>
        <v>6-E5</v>
      </c>
      <c r="N61" s="20" t="str">
        <f>B74</f>
        <v>6-E6</v>
      </c>
    </row>
    <row r="62" spans="2:37" ht="30" customHeight="1">
      <c r="B62" s="194" t="s">
        <v>0</v>
      </c>
      <c r="C62" s="210" t="s">
        <v>70</v>
      </c>
      <c r="D62" s="200" t="str">
        <f>+C64</f>
        <v>Sp.Stad Kwak</v>
      </c>
      <c r="E62" s="201"/>
      <c r="F62" s="200" t="str">
        <f>+C66</f>
        <v>VCH Set up</v>
      </c>
      <c r="G62" s="201"/>
      <c r="H62" s="200" t="str">
        <f>+C68</f>
        <v>Sp.Stad Grapjassen</v>
      </c>
      <c r="I62" s="201"/>
      <c r="J62" s="200" t="str">
        <f>+C70</f>
        <v>VCH Smash</v>
      </c>
      <c r="K62" s="201"/>
      <c r="L62" s="200" t="str">
        <f>+C72</f>
        <v>VCH Spike</v>
      </c>
      <c r="M62" s="201"/>
      <c r="N62" s="200" t="str">
        <f>+C74</f>
        <v>VHZ Side-Out</v>
      </c>
      <c r="O62" s="201"/>
      <c r="P62" s="200" t="s">
        <v>153</v>
      </c>
      <c r="Q62" s="201"/>
      <c r="R62" s="200" t="s">
        <v>2</v>
      </c>
      <c r="S62" s="201"/>
      <c r="T62" s="206" t="s">
        <v>3</v>
      </c>
      <c r="AJ62" s="60" t="s">
        <v>154</v>
      </c>
      <c r="AK62" s="61"/>
    </row>
    <row r="63" spans="2:37" ht="30" customHeight="1" thickBot="1">
      <c r="B63" s="195"/>
      <c r="C63" s="211"/>
      <c r="D63" s="204"/>
      <c r="E63" s="205"/>
      <c r="F63" s="202"/>
      <c r="G63" s="203"/>
      <c r="H63" s="202"/>
      <c r="I63" s="203"/>
      <c r="J63" s="202"/>
      <c r="K63" s="203"/>
      <c r="L63" s="202"/>
      <c r="M63" s="203"/>
      <c r="N63" s="202"/>
      <c r="O63" s="203"/>
      <c r="P63" s="202"/>
      <c r="Q63" s="203"/>
      <c r="R63" s="204"/>
      <c r="S63" s="205"/>
      <c r="T63" s="207"/>
      <c r="AJ63" s="62"/>
      <c r="AK63" s="63"/>
    </row>
    <row r="64" spans="2:37" ht="30" customHeight="1">
      <c r="B64" s="196" t="s">
        <v>71</v>
      </c>
      <c r="C64" s="52" t="str">
        <f>IF(ISNA(VLOOKUP(B64,[1]teams!$B$1:$C$77,2,FALSE)),"",VLOOKUP(B64,[1]teams!$B$1:$C$77,2,FALSE))</f>
        <v>Sp.Stad Kwak</v>
      </c>
      <c r="D64" s="208"/>
      <c r="E64" s="53"/>
      <c r="F64" s="68">
        <f>AD64</f>
        <v>0</v>
      </c>
      <c r="G64" s="7">
        <f>AD65</f>
        <v>-22</v>
      </c>
      <c r="H64" s="199" t="str">
        <f>AE64</f>
        <v/>
      </c>
      <c r="I64" s="7">
        <f>AE65</f>
        <v>0</v>
      </c>
      <c r="J64" s="199">
        <f>AF64</f>
        <v>1</v>
      </c>
      <c r="K64" s="7">
        <f>AF65</f>
        <v>-7</v>
      </c>
      <c r="L64" s="199" t="str">
        <f>AG64</f>
        <v/>
      </c>
      <c r="M64" s="7">
        <f>AG65</f>
        <v>0</v>
      </c>
      <c r="N64" s="68" t="str">
        <f>AH64</f>
        <v/>
      </c>
      <c r="O64" s="2">
        <f>AH65</f>
        <v>0</v>
      </c>
      <c r="P64" s="68">
        <v>2</v>
      </c>
      <c r="Q64" s="2">
        <v>-2</v>
      </c>
      <c r="R64" s="192">
        <v>3</v>
      </c>
      <c r="S64" s="54">
        <f>IF(AND(E64="",G64="",I64="",K64="",M64="",O64=""),"",E64+G64+I64+K64+M64+O64)</f>
        <v>-29</v>
      </c>
      <c r="T64" s="74">
        <f>IF(V64,"",RANK(U64,U64:U75,0)+V64)</f>
        <v>5</v>
      </c>
      <c r="U64" s="20">
        <f>IF(C64="",-10000,IF(R64="","",-(RANK(R64,R64:R75,0)*1000-S64)))</f>
        <v>-5029</v>
      </c>
      <c r="V64" s="20" t="b">
        <f>IF(C64="",TRUE)</f>
        <v>0</v>
      </c>
      <c r="W64" s="20" t="e">
        <f>VLOOKUP(B64&amp;" "&amp;D61,[1]UITSLAGEN!$N$6:$O$113,2,FALSE)</f>
        <v>#N/A</v>
      </c>
      <c r="X64" s="20">
        <f>VLOOKUP(B64&amp;" "&amp;F61,[1]UITSLAGEN!$N$6:$O$113,2,FALSE)</f>
        <v>0</v>
      </c>
      <c r="Y64" s="20" t="e">
        <f>VLOOKUP(B64&amp;" "&amp;H61,[1]UITSLAGEN!$N$6:$O$113,2,FALSE)</f>
        <v>#N/A</v>
      </c>
      <c r="Z64" s="20">
        <f>VLOOKUP(B64&amp;" "&amp;J61,[1]UITSLAGEN!$N$6:$O$113,2,FALSE)</f>
        <v>1</v>
      </c>
      <c r="AA64" s="20" t="e">
        <f>VLOOKUP(B64&amp;" "&amp;L61,[1]UITSLAGEN!$N$6:$O$113,2,FALSE)</f>
        <v>#N/A</v>
      </c>
      <c r="AB64" s="20" t="e">
        <f>VLOOKUP(B64&amp;" "&amp;N61,[1]UITSLAGEN!$N$6:$O$113,2,FALSE)</f>
        <v>#N/A</v>
      </c>
      <c r="AC64" s="20" t="str">
        <f t="shared" ref="AC64:AH64" si="4">IF(AND(ISNA(W64),ISNA(W65)),"",IF(ISNA(W64),0,W64)+IF(ISNA(W65),0,W65))</f>
        <v/>
      </c>
      <c r="AD64" s="20">
        <f t="shared" si="4"/>
        <v>0</v>
      </c>
      <c r="AE64" s="20" t="str">
        <f t="shared" si="4"/>
        <v/>
      </c>
      <c r="AF64" s="20">
        <f t="shared" si="4"/>
        <v>1</v>
      </c>
      <c r="AG64" s="20" t="str">
        <f t="shared" si="4"/>
        <v/>
      </c>
      <c r="AH64" s="20" t="str">
        <f t="shared" si="4"/>
        <v/>
      </c>
      <c r="AJ64" s="60">
        <v>6</v>
      </c>
      <c r="AK64" s="61" t="s">
        <v>155</v>
      </c>
    </row>
    <row r="65" spans="2:39" ht="30" customHeight="1" thickBot="1">
      <c r="B65" s="197"/>
      <c r="C65" s="55"/>
      <c r="D65" s="209"/>
      <c r="E65" s="56"/>
      <c r="F65" s="123"/>
      <c r="G65" s="34"/>
      <c r="H65" s="120"/>
      <c r="I65" s="23"/>
      <c r="J65" s="120"/>
      <c r="K65" s="23"/>
      <c r="L65" s="120"/>
      <c r="M65" s="23"/>
      <c r="N65" s="69"/>
      <c r="O65" s="24"/>
      <c r="P65" s="69"/>
      <c r="Q65" s="24"/>
      <c r="R65" s="193"/>
      <c r="S65" s="57"/>
      <c r="T65" s="75"/>
      <c r="W65" s="20" t="e">
        <f>VLOOKUP(D61&amp;" "&amp;B64,[1]UITSLAGEN!$N$6:$Q$113,4,FALSE)</f>
        <v>#N/A</v>
      </c>
      <c r="X65" s="20" t="e">
        <f>VLOOKUP(F61&amp;" "&amp;B64,[1]UITSLAGEN!$N$6:$Q$113,4,FALSE)</f>
        <v>#N/A</v>
      </c>
      <c r="Y65" s="20" t="e">
        <f>VLOOKUP(H61&amp;" "&amp;B64,[1]UITSLAGEN!$N$6:$Q$113,4,FALSE)</f>
        <v>#N/A</v>
      </c>
      <c r="Z65" s="20" t="e">
        <f>VLOOKUP(J61&amp;" "&amp;B64,[1]UITSLAGEN!$N$6:$Q$113,4,FALSE)</f>
        <v>#N/A</v>
      </c>
      <c r="AA65" s="20" t="e">
        <f>VLOOKUP(L61&amp;" "&amp;B64,[1]UITSLAGEN!$N$6:$Q$113,4,FALSE)</f>
        <v>#N/A</v>
      </c>
      <c r="AB65" s="20" t="e">
        <f>VLOOKUP(N61&amp;" "&amp;B64,[1]UITSLAGEN!$N$6:$Q$113,4,FALSE)</f>
        <v>#N/A</v>
      </c>
      <c r="AD65" s="20">
        <f>IF(AND(ISNA(X64),ISNA(X65)),0,IF(ISNA(X65),0,-VLOOKUP(F61&amp;" "&amp;B64,[1]UITSLAGEN!$N$6:$S$113,5,FALSE))+IF(ISNA(X64),0,VLOOKUP(B64&amp;" "&amp;F61,[1]UITSLAGEN!$N$6:$S$113,5,FALSE)))</f>
        <v>-22</v>
      </c>
      <c r="AE65" s="20">
        <f>IF(AND(ISNA(Y64),ISNA(Y65)),0,IF(ISNA(Y65),0,-VLOOKUP(H61&amp;" "&amp;B64,[1]UITSLAGEN!$N$6:$S$113,5,FALSE))+IF(ISNA(Y64),0,VLOOKUP(B64&amp;" "&amp;H61,[1]UITSLAGEN!$N$6:$S$113,5,FALSE)))</f>
        <v>0</v>
      </c>
      <c r="AF65" s="20">
        <f>IF(AND(ISNA(Z64),ISNA(Z65)),0,IF(ISNA(Z65),0,-VLOOKUP(J61&amp;" "&amp;B64,[1]UITSLAGEN!$N$6:$S$113,5,FALSE))+IF(ISNA(Z64),0,VLOOKUP(B64&amp;" "&amp;J61,[1]UITSLAGEN!$N$6:$S$113,5,FALSE)))</f>
        <v>-7</v>
      </c>
      <c r="AG65" s="20">
        <f>IF(AND(ISNA(AA64),ISNA(AA65)),0,IF(ISNA(AA65),0,-VLOOKUP(L61&amp;" "&amp;B64,[1]UITSLAGEN!$N$6:$S$113,5,FALSE))+IF(ISNA(AA64),0,VLOOKUP(B64&amp;" "&amp;L61,[1]UITSLAGEN!$N$6:$S$113,5,FALSE)))</f>
        <v>0</v>
      </c>
      <c r="AH65" s="20">
        <f>IF(AND(ISNA(AB64),ISNA(AB65)),0,IF(ISNA(AB65),0,-VLOOKUP(N61&amp;" "&amp;B64,[1]UITSLAGEN!$N$6:$S$113,5,FALSE))+IF(ISNA(AB64),0,VLOOKUP(B64&amp;" "&amp;N61,[1]UITSLAGEN!$N$6:$S$113,5,FALSE)))</f>
        <v>0</v>
      </c>
      <c r="AJ65" s="62"/>
      <c r="AK65" s="63"/>
    </row>
    <row r="66" spans="2:39" ht="30" customHeight="1">
      <c r="B66" s="196" t="s">
        <v>72</v>
      </c>
      <c r="C66" s="52" t="str">
        <f>IF(ISNA(VLOOKUP(B66,[1]teams!$B$1:$C$77,2,FALSE)),"",VLOOKUP(B66,[1]teams!$B$1:$C$77,2,FALSE))</f>
        <v>VCH Set up</v>
      </c>
      <c r="D66" s="117">
        <f>AC66</f>
        <v>4</v>
      </c>
      <c r="E66" s="14">
        <f>AC67</f>
        <v>22</v>
      </c>
      <c r="F66" s="190"/>
      <c r="G66" s="58"/>
      <c r="H66" s="104">
        <f>AE66</f>
        <v>4</v>
      </c>
      <c r="I66" s="3">
        <f>AE67</f>
        <v>22</v>
      </c>
      <c r="J66" s="104" t="str">
        <f>AF66</f>
        <v/>
      </c>
      <c r="K66" s="11">
        <f>AF67</f>
        <v>0</v>
      </c>
      <c r="L66" s="119">
        <f>AG66</f>
        <v>2</v>
      </c>
      <c r="M66" s="3">
        <f>AG67</f>
        <v>-5</v>
      </c>
      <c r="N66" s="123" t="str">
        <f>AH66</f>
        <v/>
      </c>
      <c r="O66" s="5">
        <f>AH67</f>
        <v>0</v>
      </c>
      <c r="P66" s="123"/>
      <c r="Q66" s="5">
        <f>AJ67</f>
        <v>0</v>
      </c>
      <c r="R66" s="192">
        <f>IF(NOT(ISTEXT(D66)),D66) +IF(NOT(ISTEXT(F66)),F66)+IF(NOT(ISTEXT(H66)),H66) +IF(NOT(ISTEXT(J66)),J66)+IF(NOT(ISTEXT(L66)),L66) +IF(NOT(ISTEXT(N66)),N66)</f>
        <v>10</v>
      </c>
      <c r="S66" s="54">
        <f>IF(AND(E66="",G66="",I66="",K66="",M66="",O66=""),"",E66+G66+I66+K66+M66+O66)</f>
        <v>39</v>
      </c>
      <c r="T66" s="74">
        <f>IF(V66,"",RANK(U66,U64:U75,0)+V66)</f>
        <v>1</v>
      </c>
      <c r="U66" s="20">
        <f>IF(C66="",-10000,IF(R66="","",-(RANK(R66,R64:R75,0)*1000-S66)))</f>
        <v>-961</v>
      </c>
      <c r="V66" s="20" t="b">
        <f>IF(C66="",TRUE)</f>
        <v>0</v>
      </c>
      <c r="W66" s="20" t="e">
        <f>VLOOKUP(B66&amp;" "&amp;D61,[1]UITSLAGEN!$N$6:$O$113,2,FALSE)</f>
        <v>#N/A</v>
      </c>
      <c r="X66" s="20" t="e">
        <f>VLOOKUP(B66&amp;" "&amp;F61,[1]UITSLAGEN!$N$6:$O$113,2,FALSE)</f>
        <v>#N/A</v>
      </c>
      <c r="Y66" s="20">
        <f>VLOOKUP(B66&amp;" "&amp;H61,[1]UITSLAGEN!$N$6:$O$113,2,FALSE)</f>
        <v>4</v>
      </c>
      <c r="Z66" s="20" t="e">
        <f>VLOOKUP(B66&amp;" "&amp;J61,[1]UITSLAGEN!$N$6:$O$113,2,FALSE)</f>
        <v>#N/A</v>
      </c>
      <c r="AA66" s="20">
        <f>VLOOKUP(B66&amp;" "&amp;L61,[1]UITSLAGEN!$N$6:$O$113,2,FALSE)</f>
        <v>2</v>
      </c>
      <c r="AB66" s="20" t="e">
        <f>VLOOKUP(B66&amp;" "&amp;N61,[1]UITSLAGEN!$N$6:$O$113,2,FALSE)</f>
        <v>#N/A</v>
      </c>
      <c r="AC66" s="20">
        <f>IF(AND(ISNA(W66),ISNA(W67)),"",IF(ISNA(W66),0,W66)+IF(ISNA(W67),0,W67))</f>
        <v>4</v>
      </c>
      <c r="AE66" s="20">
        <f>IF(AND(ISNA(Y66),ISNA(Y67)),"",IF(ISNA(Y66),0,Y66)+IF(ISNA(Y67),0,Y67))</f>
        <v>4</v>
      </c>
      <c r="AF66" s="20" t="str">
        <f>IF(AND(ISNA(Z66),ISNA(Z67)),"",IF(ISNA(Z66),0,Z66)+IF(ISNA(Z67),0,Z67))</f>
        <v/>
      </c>
      <c r="AG66" s="20">
        <f>IF(AND(ISNA(AA66),ISNA(AA67)),"",IF(ISNA(AA66),0,AA66)+IF(ISNA(AA67),0,AA67))</f>
        <v>2</v>
      </c>
      <c r="AH66" s="20" t="str">
        <f>IF(AND(ISNA(AB66),ISNA(AB67)),"",IF(ISNA(AB66),0,AB66)+IF(ISNA(AB67),0,AB67))</f>
        <v/>
      </c>
      <c r="AJ66" s="60">
        <v>1</v>
      </c>
      <c r="AK66" s="61"/>
    </row>
    <row r="67" spans="2:39" ht="30" customHeight="1" thickBot="1">
      <c r="B67" s="197"/>
      <c r="C67" s="55"/>
      <c r="D67" s="83"/>
      <c r="E67" s="26"/>
      <c r="F67" s="198"/>
      <c r="G67" s="56"/>
      <c r="H67" s="104"/>
      <c r="I67" s="34"/>
      <c r="J67" s="120"/>
      <c r="K67" s="26"/>
      <c r="L67" s="120"/>
      <c r="M67" s="23"/>
      <c r="N67" s="69"/>
      <c r="O67" s="24"/>
      <c r="P67" s="69"/>
      <c r="Q67" s="24"/>
      <c r="R67" s="193"/>
      <c r="S67" s="57"/>
      <c r="T67" s="75"/>
      <c r="W67" s="20">
        <f>VLOOKUP(D61&amp;" "&amp;B66,[1]UITSLAGEN!$N$6:$Q$113,4,FALSE)</f>
        <v>4</v>
      </c>
      <c r="X67" s="20" t="e">
        <f>VLOOKUP(F61&amp;" "&amp;B66,[1]UITSLAGEN!$N$6:$Q$113,4,FALSE)</f>
        <v>#N/A</v>
      </c>
      <c r="Y67" s="20" t="e">
        <f>VLOOKUP(H61&amp;" "&amp;B66,[1]UITSLAGEN!$N$6:$Q$113,4,FALSE)</f>
        <v>#N/A</v>
      </c>
      <c r="Z67" s="20" t="e">
        <f>VLOOKUP(J61&amp;" "&amp;B66,[1]UITSLAGEN!$N$6:$Q$113,4,FALSE)</f>
        <v>#N/A</v>
      </c>
      <c r="AA67" s="20" t="e">
        <f>VLOOKUP(L61&amp;" "&amp;B66,[1]UITSLAGEN!$N$6:$Q$113,4,FALSE)</f>
        <v>#N/A</v>
      </c>
      <c r="AB67" s="20" t="e">
        <f>VLOOKUP(N61&amp;" "&amp;B66,[1]UITSLAGEN!$N$6:$Q$113,4,FALSE)</f>
        <v>#N/A</v>
      </c>
      <c r="AC67" s="20">
        <f>IF(AND(ISNA(W66),ISNA(W67)),0,IF(ISNA(W67),0,-VLOOKUP(D61&amp;" "&amp;B66,[1]UITSLAGEN!$N$6:$S$113,5,FALSE))+IF(ISNA(W66),0,VLOOKUP(B66&amp;" "&amp;D61,[1]UITSLAGEN!$N$6:$S$113,5,FALSE)))</f>
        <v>22</v>
      </c>
      <c r="AE67" s="20">
        <f>IF(AND(ISNA(Y66),ISNA(Y67)),0,IF(ISNA(Y67),0,-VLOOKUP(H61&amp;" "&amp;B66,[1]UITSLAGEN!$N$6:$S$113,5,FALSE))+IF(ISNA(Y66),0,VLOOKUP(B66&amp;" "&amp;H61,[1]UITSLAGEN!$N$6:$S$113,5,FALSE)))</f>
        <v>22</v>
      </c>
      <c r="AF67" s="20">
        <f>IF(AND(ISNA(Z66),ISNA(Z67)),0,IF(ISNA(Z67),0,-VLOOKUP(J61&amp;" "&amp;B66,[1]UITSLAGEN!$N$6:$S$113,5,FALSE))+IF(ISNA(Z66),0,VLOOKUP(B66&amp;" "&amp;J61,[1]UITSLAGEN!$N$6:$S$113,5,FALSE)))</f>
        <v>0</v>
      </c>
      <c r="AG67" s="20">
        <f>IF(AND(ISNA(AA66),ISNA(AA67)),0,IF(ISNA(AA67),0,-VLOOKUP(L61&amp;" "&amp;B66,[1]UITSLAGEN!$N$6:$S$113,5,FALSE))+IF(ISNA(AA66),0,VLOOKUP(B66&amp;" "&amp;L61,[1]UITSLAGEN!$N$6:$S$113,5,FALSE)))</f>
        <v>-5</v>
      </c>
      <c r="AH67" s="20">
        <f>IF(AND(ISNA(AB66),ISNA(AB67)),0,IF(ISNA(AB67),0,-VLOOKUP(N61&amp;" "&amp;B66,[1]UITSLAGEN!$N$6:$S$113,5,FALSE))+IF(ISNA(AB66),0,VLOOKUP(B66&amp;" "&amp;N61,[1]UITSLAGEN!$N$6:$S$113,5,FALSE)))</f>
        <v>0</v>
      </c>
      <c r="AJ67" s="62"/>
      <c r="AK67" s="63"/>
    </row>
    <row r="68" spans="2:39" ht="30" customHeight="1">
      <c r="B68" s="196" t="s">
        <v>73</v>
      </c>
      <c r="C68" s="52" t="str">
        <f>IF(ISNA(VLOOKUP(B68,[1]teams!$B$1:$C$77,2,FALSE)),"",VLOOKUP(B68,[1]teams!$B$1:$C$77,2,FALSE))</f>
        <v>Sp.Stad Grapjassen</v>
      </c>
      <c r="D68" s="117" t="str">
        <f>AC68</f>
        <v/>
      </c>
      <c r="E68" s="4">
        <f>AC69</f>
        <v>0</v>
      </c>
      <c r="F68" s="104">
        <f>AD68</f>
        <v>0</v>
      </c>
      <c r="G68" s="11">
        <f>AD69</f>
        <v>-22</v>
      </c>
      <c r="H68" s="190"/>
      <c r="I68" s="58"/>
      <c r="J68" s="112">
        <f>AF68</f>
        <v>0</v>
      </c>
      <c r="K68" s="3">
        <f>AF69</f>
        <v>-23</v>
      </c>
      <c r="L68" s="119" t="str">
        <f>AG68</f>
        <v/>
      </c>
      <c r="M68" s="3">
        <f>AG69</f>
        <v>0</v>
      </c>
      <c r="N68" s="123">
        <f>AH68</f>
        <v>2</v>
      </c>
      <c r="O68" s="5">
        <f>AH69</f>
        <v>-1</v>
      </c>
      <c r="P68" s="123">
        <v>2</v>
      </c>
      <c r="Q68" s="5">
        <v>-18</v>
      </c>
      <c r="R68" s="192">
        <v>4</v>
      </c>
      <c r="S68" s="54">
        <f>IF(AND(E68="",G68="",I68="",K68="",M68="",O68=""),"",E68+G68+I68+K68+M68+O68)</f>
        <v>-46</v>
      </c>
      <c r="T68" s="74">
        <f>IF(V68,"",RANK(U68,U64:U75,0)+V68)</f>
        <v>4</v>
      </c>
      <c r="U68" s="20">
        <f>IF(C68="",-10000,IF(R68="","",-(RANK(R68,R64:R75,0)*1000-S68)))</f>
        <v>-4046</v>
      </c>
      <c r="V68" s="20" t="b">
        <f>IF(C68="",TRUE)</f>
        <v>0</v>
      </c>
      <c r="W68" s="20" t="e">
        <f>VLOOKUP(B68&amp;" "&amp;D61,[1]UITSLAGEN!$N$6:$O$113,2,FALSE)</f>
        <v>#N/A</v>
      </c>
      <c r="X68" s="20" t="e">
        <f>VLOOKUP(B68&amp;" "&amp;F61,[1]UITSLAGEN!$N$6:$O$113,2,FALSE)</f>
        <v>#N/A</v>
      </c>
      <c r="Y68" s="20" t="e">
        <f>VLOOKUP(B68&amp;" "&amp;H61,[1]UITSLAGEN!$N$6:$O$113,2,FALSE)</f>
        <v>#N/A</v>
      </c>
      <c r="Z68" s="20">
        <f>VLOOKUP(B68&amp;" "&amp;J61,[1]UITSLAGEN!$N$6:$O$113,2,FALSE)</f>
        <v>0</v>
      </c>
      <c r="AA68" s="20" t="e">
        <f>VLOOKUP(B68&amp;" "&amp;L61,[1]UITSLAGEN!$N$6:$O$113,2,FALSE)</f>
        <v>#N/A</v>
      </c>
      <c r="AB68" s="20">
        <f>VLOOKUP(B68&amp;" "&amp;N61,[1]UITSLAGEN!$N$6:$O$113,2,FALSE)</f>
        <v>2</v>
      </c>
      <c r="AC68" s="20" t="str">
        <f>IF(AND(ISNA(W68),ISNA(W69)),"",IF(ISNA(W68),0,W68)+IF(ISNA(W69),0,W69))</f>
        <v/>
      </c>
      <c r="AD68" s="20">
        <f>IF(AND(ISNA(X68),ISNA(X69)),"",IF(ISNA(X68),0,X68)+IF(ISNA(X69),0,X69))</f>
        <v>0</v>
      </c>
      <c r="AF68" s="20">
        <f>IF(AND(ISNA(Z68),ISNA(Z69)),"",IF(ISNA(Z68),0,Z68)+IF(ISNA(Z69),0,Z69))</f>
        <v>0</v>
      </c>
      <c r="AG68" s="20" t="str">
        <f>IF(AND(ISNA(AA68),ISNA(AA69)),"",IF(ISNA(AA68),0,AA68)+IF(ISNA(AA69),0,AA69))</f>
        <v/>
      </c>
      <c r="AH68" s="20">
        <f>IF(AND(ISNA(AB68),ISNA(AB69)),"",IF(ISNA(AB68),0,AB68)+IF(ISNA(AB69),0,AB69))</f>
        <v>2</v>
      </c>
      <c r="AJ68" s="60">
        <v>5</v>
      </c>
      <c r="AK68" s="61" t="s">
        <v>155</v>
      </c>
      <c r="AM68" s="18" t="s">
        <v>152</v>
      </c>
    </row>
    <row r="69" spans="2:39" ht="30" customHeight="1" thickBot="1">
      <c r="B69" s="197"/>
      <c r="C69" s="55"/>
      <c r="D69" s="83"/>
      <c r="E69" s="23"/>
      <c r="F69" s="120"/>
      <c r="G69" s="26"/>
      <c r="H69" s="198"/>
      <c r="I69" s="56"/>
      <c r="J69" s="123"/>
      <c r="K69" s="34"/>
      <c r="L69" s="120"/>
      <c r="M69" s="23"/>
      <c r="N69" s="69"/>
      <c r="O69" s="24"/>
      <c r="P69" s="69"/>
      <c r="Q69" s="24"/>
      <c r="R69" s="193"/>
      <c r="S69" s="57"/>
      <c r="T69" s="75"/>
      <c r="W69" s="20" t="e">
        <f>VLOOKUP(D61&amp;" "&amp;B68,[1]UITSLAGEN!$N$6:$Q$113,4,FALSE)</f>
        <v>#N/A</v>
      </c>
      <c r="X69" s="20">
        <f>VLOOKUP(F61&amp;" "&amp;B68,[1]UITSLAGEN!$N$6:$Q$113,4,FALSE)</f>
        <v>0</v>
      </c>
      <c r="Y69" s="20" t="e">
        <f>VLOOKUP(H61&amp;" "&amp;B68,[1]UITSLAGEN!$N$6:$Q$113,4,FALSE)</f>
        <v>#N/A</v>
      </c>
      <c r="Z69" s="20" t="e">
        <f>VLOOKUP(J61&amp;" "&amp;B68,[1]UITSLAGEN!$N$6:$Q$113,4,FALSE)</f>
        <v>#N/A</v>
      </c>
      <c r="AA69" s="20" t="e">
        <f>VLOOKUP(L61&amp;" "&amp;B68,[1]UITSLAGEN!$N$6:$Q$113,4,FALSE)</f>
        <v>#N/A</v>
      </c>
      <c r="AB69" s="20" t="e">
        <f>VLOOKUP(N61&amp;" "&amp;B68,[1]UITSLAGEN!$N$6:$Q$113,4,FALSE)</f>
        <v>#N/A</v>
      </c>
      <c r="AC69" s="20">
        <f>IF(AND(ISNA(W68),ISNA(W69)),0,IF(ISNA(W69),0,-VLOOKUP(D61&amp;" "&amp;B68,[1]UITSLAGEN!$N$6:$S$113,5,FALSE))+IF(ISNA(W68),0,VLOOKUP(B68&amp;" "&amp;D61,[1]UITSLAGEN!$N$6:$S$113,5,FALSE)))</f>
        <v>0</v>
      </c>
      <c r="AD69" s="20">
        <f>IF(AND(ISNA(X68),ISNA(X69)),0,IF(ISNA(X69),0,-VLOOKUP(F61&amp;" "&amp;B68,[1]UITSLAGEN!$N$6:$S$113,5,FALSE))+IF(ISNA(X68),0,VLOOKUP(B68&amp;" "&amp;F61,[1]UITSLAGEN!$N$6:$S$113,5,FALSE)))</f>
        <v>-22</v>
      </c>
      <c r="AF69" s="20">
        <f>IF(AND(ISNA(Z68),ISNA(Z69)),0,IF(ISNA(Z69),0,-VLOOKUP(J61&amp;" "&amp;B68,[1]UITSLAGEN!$N$6:$S$113,5,FALSE))+IF(ISNA(Z68),0,VLOOKUP(B68&amp;" "&amp;J61,[1]UITSLAGEN!$N$6:$S$113,5,FALSE)))</f>
        <v>-23</v>
      </c>
      <c r="AG69" s="20">
        <f>IF(AND(ISNA(AA68),ISNA(AA69)),0,IF(ISNA(AA69),0,-VLOOKUP(L61&amp;" "&amp;B68,[1]UITSLAGEN!$N$6:$S$113,5,FALSE))+IF(ISNA(AA68),0,VLOOKUP(B68&amp;" "&amp;L61,[1]UITSLAGEN!$N$6:$S$113,5,FALSE)))</f>
        <v>0</v>
      </c>
      <c r="AH69" s="20">
        <f>IF(AND(ISNA(AB68),ISNA(AB69)),0,IF(ISNA(AB69),0,-VLOOKUP(N61&amp;" "&amp;B68,[1]UITSLAGEN!$N$6:$S$113,5,FALSE))+IF(ISNA(AB68),0,VLOOKUP(B68&amp;" "&amp;N61,[1]UITSLAGEN!$N$6:$S$113,5,FALSE)))</f>
        <v>-1</v>
      </c>
      <c r="AJ69" s="62"/>
      <c r="AK69" s="63"/>
    </row>
    <row r="70" spans="2:39" ht="30" customHeight="1">
      <c r="B70" s="196" t="s">
        <v>74</v>
      </c>
      <c r="C70" s="52" t="str">
        <f>IF(ISNA(VLOOKUP(B70,[1]teams!$B$1:$C$77,2,FALSE)),"",VLOOKUP(B70,[1]teams!$B$1:$C$77,2,FALSE))</f>
        <v>VCH Smash</v>
      </c>
      <c r="D70" s="82">
        <f>AC70</f>
        <v>3</v>
      </c>
      <c r="E70" s="3">
        <f>AC71</f>
        <v>7</v>
      </c>
      <c r="F70" s="119" t="str">
        <f>AD70</f>
        <v/>
      </c>
      <c r="G70" s="3">
        <f>AD71</f>
        <v>0</v>
      </c>
      <c r="H70" s="104">
        <f>AE70</f>
        <v>4</v>
      </c>
      <c r="I70" s="14">
        <f>AE71</f>
        <v>23</v>
      </c>
      <c r="J70" s="190"/>
      <c r="K70" s="58"/>
      <c r="L70" s="112">
        <f>AG70</f>
        <v>2</v>
      </c>
      <c r="M70" s="3">
        <f>AG71</f>
        <v>1</v>
      </c>
      <c r="N70" s="119" t="str">
        <f>AH70</f>
        <v/>
      </c>
      <c r="O70" s="5">
        <f>AH71</f>
        <v>0</v>
      </c>
      <c r="P70" s="119"/>
      <c r="Q70" s="5">
        <f>AJ71</f>
        <v>0</v>
      </c>
      <c r="R70" s="192">
        <f>IF(NOT(ISTEXT(D70)),D70) +IF(NOT(ISTEXT(F70)),F70)+IF(NOT(ISTEXT(H70)),H70) +IF(NOT(ISTEXT(J70)),J70)+IF(NOT(ISTEXT(L70)),L70) +IF(NOT(ISTEXT(N70)),N70)</f>
        <v>9</v>
      </c>
      <c r="S70" s="54">
        <f>IF(AND(E70="",G70="",I70="",K70="",M70="",O70=""),"",E70+G70+I70+K70+M70+O70)</f>
        <v>31</v>
      </c>
      <c r="T70" s="74">
        <f>IF(V70,"",RANK(U70,U64:U75,0)+V70)</f>
        <v>2</v>
      </c>
      <c r="U70" s="20">
        <f>IF(C70="",-10000,IF(R70="","",-(RANK(R70,R64:R75,0)*1000-S70)))</f>
        <v>-1969</v>
      </c>
      <c r="V70" s="20" t="b">
        <f>IF(C70="",TRUE)</f>
        <v>0</v>
      </c>
      <c r="W70" s="20" t="e">
        <f>VLOOKUP(B70&amp;" "&amp;D61,[1]UITSLAGEN!$N$6:$O$113,2,FALSE)</f>
        <v>#N/A</v>
      </c>
      <c r="X70" s="20" t="e">
        <f>VLOOKUP(B70&amp;" "&amp;F61,[1]UITSLAGEN!$N$6:$O$113,2,FALSE)</f>
        <v>#N/A</v>
      </c>
      <c r="Y70" s="20" t="e">
        <f>VLOOKUP(B70&amp;" "&amp;H61,[1]UITSLAGEN!$N$6:$O$113,2,FALSE)</f>
        <v>#N/A</v>
      </c>
      <c r="Z70" s="20" t="e">
        <f>VLOOKUP(B70&amp;" "&amp;J61,[1]UITSLAGEN!$N$6:$O$113,2,FALSE)</f>
        <v>#N/A</v>
      </c>
      <c r="AA70" s="20">
        <f>VLOOKUP(B70&amp;" "&amp;L61,[1]UITSLAGEN!$N$6:$O$113,2,FALSE)</f>
        <v>2</v>
      </c>
      <c r="AB70" s="20" t="e">
        <f>VLOOKUP(B70&amp;" "&amp;N61,[1]UITSLAGEN!$N$6:$O$113,2,FALSE)</f>
        <v>#N/A</v>
      </c>
      <c r="AC70" s="20">
        <f>IF(AND(ISNA(W70),ISNA(W71)),"",IF(ISNA(W70),0,W70)+IF(ISNA(W71),0,W71))</f>
        <v>3</v>
      </c>
      <c r="AD70" s="20" t="str">
        <f>IF(AND(ISNA(X70),ISNA(X71)),"",IF(ISNA(X70),0,X70)+IF(ISNA(X71),0,X71))</f>
        <v/>
      </c>
      <c r="AE70" s="20">
        <f>IF(AND(ISNA(Y70),ISNA(Y71)),"",IF(ISNA(Y70),0,Y70)+IF(ISNA(Y71),0,Y71))</f>
        <v>4</v>
      </c>
      <c r="AG70" s="20">
        <f>IF(AND(ISNA(AA70),ISNA(AA71)),"",IF(ISNA(AA70),0,AA70)+IF(ISNA(AA71),0,AA71))</f>
        <v>2</v>
      </c>
      <c r="AH70" s="20" t="str">
        <f>IF(AND(ISNA(AB70),ISNA(AB71)),"",IF(ISNA(AB70),0,AB70)+IF(ISNA(AB71),0,AB71))</f>
        <v/>
      </c>
      <c r="AJ70" s="60">
        <v>2</v>
      </c>
      <c r="AK70" s="61"/>
    </row>
    <row r="71" spans="2:39" ht="30" customHeight="1" thickBot="1">
      <c r="B71" s="197"/>
      <c r="C71" s="55"/>
      <c r="D71" s="83"/>
      <c r="E71" s="23"/>
      <c r="F71" s="120"/>
      <c r="G71" s="23"/>
      <c r="H71" s="120"/>
      <c r="I71" s="26"/>
      <c r="J71" s="198"/>
      <c r="K71" s="56"/>
      <c r="L71" s="123"/>
      <c r="M71" s="34"/>
      <c r="N71" s="120"/>
      <c r="O71" s="24"/>
      <c r="P71" s="120"/>
      <c r="Q71" s="24"/>
      <c r="R71" s="193"/>
      <c r="S71" s="57"/>
      <c r="T71" s="75"/>
      <c r="W71" s="20">
        <f>VLOOKUP(D61&amp;" "&amp;B70,[1]UITSLAGEN!$N$6:$Q$113,4,FALSE)</f>
        <v>3</v>
      </c>
      <c r="X71" s="20" t="e">
        <f>VLOOKUP(F61&amp;" "&amp;B70,[1]UITSLAGEN!$N$6:$Q$113,4,FALSE)</f>
        <v>#N/A</v>
      </c>
      <c r="Y71" s="20">
        <f>VLOOKUP(H61&amp;" "&amp;B70,[1]UITSLAGEN!$N$6:$Q$113,4,FALSE)</f>
        <v>4</v>
      </c>
      <c r="Z71" s="20" t="e">
        <f>VLOOKUP(J61&amp;" "&amp;B70,[1]UITSLAGEN!$N$6:$Q$113,4,FALSE)</f>
        <v>#N/A</v>
      </c>
      <c r="AA71" s="20" t="e">
        <f>VLOOKUP(L61&amp;" "&amp;B70,[1]UITSLAGEN!$N$6:$Q$113,4,FALSE)</f>
        <v>#N/A</v>
      </c>
      <c r="AB71" s="20" t="e">
        <f>VLOOKUP(N61&amp;" "&amp;B70,[1]UITSLAGEN!$N$6:$Q$113,4,FALSE)</f>
        <v>#N/A</v>
      </c>
      <c r="AC71" s="20">
        <f>IF(AND(ISNA(W70),ISNA(W71)),0,IF(ISNA(W71),0,-VLOOKUP(D61&amp;" "&amp;B70,[1]UITSLAGEN!$N$6:$S$113,5,FALSE))+IF(ISNA(W70),0,VLOOKUP(B70&amp;" "&amp;D61,[1]UITSLAGEN!$N$6:$S$113,5,FALSE)))</f>
        <v>7</v>
      </c>
      <c r="AD71" s="20">
        <f>IF(AND(ISNA(X70),ISNA(X71)),0,IF(ISNA(X71),0,-VLOOKUP(F61&amp;" "&amp;B70,[1]UITSLAGEN!$N$6:$S$113,5,FALSE))+IF(ISNA(X70),0,VLOOKUP(B70&amp;" "&amp;F61,[1]UITSLAGEN!$N$6:$S$113,5,FALSE)))</f>
        <v>0</v>
      </c>
      <c r="AE71" s="20">
        <f>IF(AND(ISNA(Y70),ISNA(Y71)),0,IF(ISNA(Y71),0,-VLOOKUP(H61&amp;" "&amp;B70,[1]UITSLAGEN!$N$6:$S$113,5,FALSE))+IF(ISNA(Y70),0,VLOOKUP(B70&amp;" "&amp;H61,[1]UITSLAGEN!$N$6:$S$113,5,FALSE)))</f>
        <v>23</v>
      </c>
      <c r="AG71" s="20">
        <f>IF(AND(ISNA(AA70),ISNA(AA71)),0,IF(ISNA(AA71),0,-VLOOKUP(L61&amp;" "&amp;B70,[1]UITSLAGEN!$N$6:$S$113,5,FALSE))+IF(ISNA(AA70),0,VLOOKUP(B70&amp;" "&amp;L61,[1]UITSLAGEN!$N$6:$S$113,5,FALSE)))</f>
        <v>1</v>
      </c>
      <c r="AH71" s="20">
        <f>IF(AND(ISNA(AB70),ISNA(AB71)),0,IF(ISNA(AB71),0,-VLOOKUP(N61&amp;" "&amp;B70,[1]UITSLAGEN!$N$6:$S$113,5,FALSE))+IF(ISNA(AB70),0,VLOOKUP(B70&amp;" "&amp;N61,[1]UITSLAGEN!$N$6:$S$113,5,FALSE)))</f>
        <v>0</v>
      </c>
      <c r="AJ71" s="62"/>
      <c r="AK71" s="63"/>
    </row>
    <row r="72" spans="2:39" ht="30" customHeight="1">
      <c r="B72" s="196" t="s">
        <v>75</v>
      </c>
      <c r="C72" s="52" t="str">
        <f>IF(ISNA(VLOOKUP(B72,[1]teams!$B$1:$C$77,2,FALSE)),"",VLOOKUP(B72,[1]teams!$B$1:$C$77,2,FALSE))</f>
        <v>VCH Spike</v>
      </c>
      <c r="D72" s="82" t="str">
        <f>AC72</f>
        <v/>
      </c>
      <c r="E72" s="3">
        <f>AC73</f>
        <v>0</v>
      </c>
      <c r="F72" s="119">
        <f>AD72</f>
        <v>2</v>
      </c>
      <c r="G72" s="3">
        <f>AD73</f>
        <v>5</v>
      </c>
      <c r="H72" s="119" t="str">
        <f>AE72</f>
        <v/>
      </c>
      <c r="I72" s="3">
        <f>AE73</f>
        <v>0</v>
      </c>
      <c r="J72" s="104">
        <f>AF72</f>
        <v>2</v>
      </c>
      <c r="K72" s="14">
        <f>AF73</f>
        <v>-1</v>
      </c>
      <c r="L72" s="190"/>
      <c r="M72" s="58"/>
      <c r="N72" s="112">
        <f>AH72</f>
        <v>4</v>
      </c>
      <c r="O72" s="5">
        <f>AH73</f>
        <v>19</v>
      </c>
      <c r="P72" s="112"/>
      <c r="Q72" s="5">
        <f>AJ73</f>
        <v>0</v>
      </c>
      <c r="R72" s="192">
        <f>IF(NOT(ISTEXT(D72)),D72) +IF(NOT(ISTEXT(F72)),F72)+IF(NOT(ISTEXT(H72)),H72) +IF(NOT(ISTEXT(J72)),J72)+IF(NOT(ISTEXT(L72)),L72) +IF(NOT(ISTEXT(N72)),N72)</f>
        <v>8</v>
      </c>
      <c r="S72" s="54">
        <f>IF(AND(E72="",G72="",I72="",K72="",M72="",O72=""),"",E72+G72+I72+K72+M72+O72)</f>
        <v>23</v>
      </c>
      <c r="T72" s="74">
        <f>IF(V72,"",RANK(U72,U64:U75,0)+V72)</f>
        <v>3</v>
      </c>
      <c r="U72" s="20">
        <f>IF(C72="",-10000,IF(R72="","",-(RANK(R72,R64:R75,0)*1000-S72)))</f>
        <v>-2977</v>
      </c>
      <c r="V72" s="20" t="b">
        <f>IF(C72="",TRUE)</f>
        <v>0</v>
      </c>
      <c r="W72" s="20" t="e">
        <f>VLOOKUP(B72&amp;" "&amp;D61,[1]UITSLAGEN!$N$6:$O$113,2,FALSE)</f>
        <v>#N/A</v>
      </c>
      <c r="X72" s="20" t="e">
        <f>VLOOKUP(B72&amp;" "&amp;F61,[1]UITSLAGEN!$N$6:$O$113,2,FALSE)</f>
        <v>#N/A</v>
      </c>
      <c r="Y72" s="20" t="e">
        <f>VLOOKUP(B72&amp;" "&amp;H61,[1]UITSLAGEN!$N$6:$O$113,2,FALSE)</f>
        <v>#N/A</v>
      </c>
      <c r="Z72" s="20" t="e">
        <f>VLOOKUP(B72&amp;" "&amp;J61,[1]UITSLAGEN!$N$6:$O$113,2,FALSE)</f>
        <v>#N/A</v>
      </c>
      <c r="AA72" s="20" t="e">
        <f>VLOOKUP(B72&amp;" "&amp;L61,[1]UITSLAGEN!$N$6:$O$113,2,FALSE)</f>
        <v>#N/A</v>
      </c>
      <c r="AB72" s="20">
        <f>VLOOKUP(B72&amp;" "&amp;N61,[1]UITSLAGEN!$N$6:$O$113,2,FALSE)</f>
        <v>4</v>
      </c>
      <c r="AC72" s="20" t="str">
        <f>IF(AND(ISNA(W72),ISNA(W73)),"",IF(ISNA(W72),0,W72)+IF(ISNA(W73),0,W73))</f>
        <v/>
      </c>
      <c r="AD72" s="20">
        <f>IF(AND(ISNA(X72),ISNA(X73)),"",IF(ISNA(X72),0,X72)+IF(ISNA(X73),0,X73))</f>
        <v>2</v>
      </c>
      <c r="AE72" s="20" t="str">
        <f>IF(AND(ISNA(Y72),ISNA(Y73)),"",IF(ISNA(Y72),0,Y72)+IF(ISNA(Y73),0,Y73))</f>
        <v/>
      </c>
      <c r="AF72" s="20">
        <f>IF(AND(ISNA(Z72),ISNA(Z73)),"",IF(ISNA(Z72),0,Z72)+IF(ISNA(Z73),0,Z73))</f>
        <v>2</v>
      </c>
      <c r="AH72" s="20">
        <f>IF(AND(ISNA(AB72),ISNA(AB73)),"",IF(ISNA(AB72),0,AB72)+IF(ISNA(AB73),0,AB73))</f>
        <v>4</v>
      </c>
      <c r="AJ72" s="60">
        <v>4</v>
      </c>
      <c r="AK72" s="61"/>
    </row>
    <row r="73" spans="2:39" ht="30" customHeight="1" thickBot="1">
      <c r="B73" s="197"/>
      <c r="C73" s="55"/>
      <c r="D73" s="83"/>
      <c r="E73" s="23"/>
      <c r="F73" s="120"/>
      <c r="G73" s="23"/>
      <c r="H73" s="120"/>
      <c r="I73" s="23"/>
      <c r="J73" s="120"/>
      <c r="K73" s="26"/>
      <c r="L73" s="198"/>
      <c r="M73" s="56"/>
      <c r="N73" s="123"/>
      <c r="O73" s="45"/>
      <c r="P73" s="123"/>
      <c r="Q73" s="45"/>
      <c r="R73" s="193"/>
      <c r="S73" s="57"/>
      <c r="T73" s="75"/>
      <c r="W73" s="20" t="e">
        <f>VLOOKUP(D61&amp;" "&amp;B72,[1]UITSLAGEN!$N$6:$Q$113,4,FALSE)</f>
        <v>#N/A</v>
      </c>
      <c r="X73" s="20">
        <f>VLOOKUP(F61&amp;" "&amp;B72,[1]UITSLAGEN!$N$6:$Q$113,4,FALSE)</f>
        <v>2</v>
      </c>
      <c r="Y73" s="20" t="e">
        <f>VLOOKUP(H61&amp;" "&amp;B72,[1]UITSLAGEN!$N$6:$Q$113,4,FALSE)</f>
        <v>#N/A</v>
      </c>
      <c r="Z73" s="20">
        <f>VLOOKUP(J61&amp;" "&amp;B72,[1]UITSLAGEN!$N$6:$Q$113,4,FALSE)</f>
        <v>2</v>
      </c>
      <c r="AA73" s="20" t="e">
        <f>VLOOKUP(L61&amp;" "&amp;B72,[1]UITSLAGEN!$N$6:$Q$113,4,FALSE)</f>
        <v>#N/A</v>
      </c>
      <c r="AB73" s="20" t="e">
        <f>VLOOKUP(N61&amp;" "&amp;B72,[1]UITSLAGEN!$N$6:$Q$113,4,FALSE)</f>
        <v>#N/A</v>
      </c>
      <c r="AC73" s="20">
        <f>IF(AND(ISNA(W72),ISNA(W73)),0,IF(ISNA(W73),0,-VLOOKUP(D61&amp;" "&amp;B72,[1]UITSLAGEN!$N$6:$S$113,5,FALSE))+IF(ISNA(W72),0,VLOOKUP(B72&amp;" "&amp;D61,[1]UITSLAGEN!$N$6:$S$113,5,FALSE)))</f>
        <v>0</v>
      </c>
      <c r="AD73" s="20">
        <f>IF(AND(ISNA(X72),ISNA(X73)),0,IF(ISNA(X73),0,-VLOOKUP(F61&amp;" "&amp;B72,[1]UITSLAGEN!$N$6:$S$113,5,FALSE))+IF(ISNA(X72),0,VLOOKUP(B72&amp;" "&amp;F61,[1]UITSLAGEN!$N$6:$S$113,5,FALSE)))</f>
        <v>5</v>
      </c>
      <c r="AE73" s="20">
        <f>IF(AND(ISNA(Y72),ISNA(Y73)),0,IF(ISNA(Y73),0,-VLOOKUP(H61&amp;" "&amp;B72,[1]UITSLAGEN!$N$6:$S$113,5,FALSE))+IF(ISNA(Y72),0,VLOOKUP(B72&amp;" "&amp;H61,[1]UITSLAGEN!$N$6:$S$113,5,FALSE)))</f>
        <v>0</v>
      </c>
      <c r="AF73" s="20">
        <f>IF(AND(ISNA(Z72),ISNA(Z73)),0,IF(ISNA(Z73),0,-VLOOKUP(J61&amp;" "&amp;B72,[1]UITSLAGEN!$N$6:$S$113,5,FALSE))+IF(ISNA(Z72),0,VLOOKUP(B72&amp;" "&amp;J61,[1]UITSLAGEN!$N$6:$S$113,5,FALSE)))</f>
        <v>-1</v>
      </c>
      <c r="AH73" s="20">
        <f>IF(AND(ISNA(AB72),ISNA(AB73)),0,IF(ISNA(AB73),0,-VLOOKUP(N61&amp;" "&amp;B72,[1]UITSLAGEN!$N$6:$S$113,5,FALSE))+IF(ISNA(AB72),0,VLOOKUP(B72&amp;" "&amp;N61,[1]UITSLAGEN!$N$6:$S$113,5,FALSE)))</f>
        <v>19</v>
      </c>
      <c r="AJ73" s="62"/>
      <c r="AK73" s="63"/>
    </row>
    <row r="74" spans="2:39" ht="30" customHeight="1">
      <c r="B74" s="194" t="s">
        <v>76</v>
      </c>
      <c r="C74" s="52" t="str">
        <f>IF(ISNA(VLOOKUP(B74,[1]teams!$B$1:$C$77,2,FALSE)),"",VLOOKUP(B74,[1]teams!$B$1:$C$77,2,FALSE))</f>
        <v>VHZ Side-Out</v>
      </c>
      <c r="D74" s="117" t="str">
        <f>AC74</f>
        <v/>
      </c>
      <c r="E74" s="1">
        <f>AC75</f>
        <v>0</v>
      </c>
      <c r="F74" s="104" t="str">
        <f>AD74</f>
        <v/>
      </c>
      <c r="G74" s="1">
        <f>AD75</f>
        <v>0</v>
      </c>
      <c r="H74" s="104">
        <f>AE74</f>
        <v>2</v>
      </c>
      <c r="I74" s="1">
        <f>AE75</f>
        <v>1</v>
      </c>
      <c r="J74" s="104" t="str">
        <f>AF74</f>
        <v/>
      </c>
      <c r="K74" s="1">
        <f>AF75</f>
        <v>0</v>
      </c>
      <c r="L74" s="104">
        <f>AG74</f>
        <v>0</v>
      </c>
      <c r="M74" s="14">
        <f>AG75</f>
        <v>-19</v>
      </c>
      <c r="N74" s="190"/>
      <c r="O74" s="58"/>
      <c r="P74" s="119">
        <v>0</v>
      </c>
      <c r="Q74" s="64">
        <v>-13</v>
      </c>
      <c r="R74" s="192">
        <f>IF(NOT(ISTEXT(D74)),D74) +IF(NOT(ISTEXT(F74)),F74)+IF(NOT(ISTEXT(H74)),H74) +IF(NOT(ISTEXT(J74)),J74)+IF(NOT(ISTEXT(L74)),L74) +IF(NOT(ISTEXT(N74)),N74)</f>
        <v>2</v>
      </c>
      <c r="S74" s="54">
        <f>IF(AND(E74="",G74="",I74="",K74="",M74="",O74=""),"",E74+G74+I74+K74+M74+O74)</f>
        <v>-18</v>
      </c>
      <c r="T74" s="74">
        <f>IF(V74,"",RANK(U74,U64:U75,0)+V74)</f>
        <v>6</v>
      </c>
      <c r="U74" s="20">
        <f>IF(C74="",-10000,IF(R74="","",-(RANK(R74,R64:R75,0)*1000-S74)))</f>
        <v>-6018</v>
      </c>
      <c r="V74" s="20" t="b">
        <f>IF(C74="",TRUE)</f>
        <v>0</v>
      </c>
      <c r="W74" s="20" t="e">
        <f>VLOOKUP(B74&amp;" "&amp;D61,[1]UITSLAGEN!$N$6:$O$113,2,FALSE)</f>
        <v>#N/A</v>
      </c>
      <c r="X74" s="20" t="e">
        <f>VLOOKUP(B74&amp;" "&amp;F61,[1]UITSLAGEN!$N$6:$O$113,2,FALSE)</f>
        <v>#N/A</v>
      </c>
      <c r="Y74" s="20" t="e">
        <f>VLOOKUP(B74&amp;" "&amp;H61,[1]UITSLAGEN!$N$6:$O$113,2,FALSE)</f>
        <v>#N/A</v>
      </c>
      <c r="Z74" s="20" t="e">
        <f>VLOOKUP(B74&amp;" "&amp;J61,[1]UITSLAGEN!$N$6:$O$113,2,FALSE)</f>
        <v>#N/A</v>
      </c>
      <c r="AA74" s="20" t="e">
        <f>VLOOKUP(B74&amp;" "&amp;L61,[1]UITSLAGEN!$N$6:$O$113,2,FALSE)</f>
        <v>#N/A</v>
      </c>
      <c r="AB74" s="20" t="e">
        <f>VLOOKUP(B74&amp;" "&amp;N61,[1]UITSLAGEN!$N$6:$O$113,2,FALSE)</f>
        <v>#N/A</v>
      </c>
      <c r="AC74" s="20" t="str">
        <f>IF(AND(ISNA(W74),ISNA(W75)),"",IF(ISNA(W74),0,W74)+IF(ISNA(W75),0,W75))</f>
        <v/>
      </c>
      <c r="AD74" s="20" t="str">
        <f>IF(AND(ISNA(X74),ISNA(X75)),"",IF(ISNA(X74),0,X74)+IF(ISNA(X75),0,X75))</f>
        <v/>
      </c>
      <c r="AE74" s="20">
        <f>IF(AND(ISNA(Y74),ISNA(Y75)),"",IF(ISNA(Y74),0,Y74)+IF(ISNA(Y75),0,Y75))</f>
        <v>2</v>
      </c>
      <c r="AF74" s="20" t="str">
        <f>IF(AND(ISNA(Z74),ISNA(Z75)),"",IF(ISNA(Z74),0,Z74)+IF(ISNA(Z75),0,Z75))</f>
        <v/>
      </c>
      <c r="AG74" s="20">
        <f>IF(AND(ISNA(AA74),ISNA(AA75)),"",IF(ISNA(AA74),0,AA74)+IF(ISNA(AA75),0,AA75))</f>
        <v>0</v>
      </c>
      <c r="AJ74" s="60">
        <v>7</v>
      </c>
      <c r="AK74" s="61" t="s">
        <v>155</v>
      </c>
    </row>
    <row r="75" spans="2:39" ht="30" customHeight="1" thickBot="1">
      <c r="B75" s="195"/>
      <c r="C75" s="55"/>
      <c r="D75" s="118"/>
      <c r="E75" s="30"/>
      <c r="F75" s="105"/>
      <c r="G75" s="30"/>
      <c r="H75" s="105"/>
      <c r="I75" s="30"/>
      <c r="J75" s="105"/>
      <c r="K75" s="30"/>
      <c r="L75" s="105"/>
      <c r="M75" s="29"/>
      <c r="N75" s="191"/>
      <c r="O75" s="65"/>
      <c r="P75" s="105"/>
      <c r="Q75" s="66"/>
      <c r="R75" s="193"/>
      <c r="S75" s="57"/>
      <c r="T75" s="75"/>
      <c r="W75" s="20" t="e">
        <f>VLOOKUP(D61&amp;" "&amp;B74,[1]UITSLAGEN!$N$6:$Q$113,4,FALSE)</f>
        <v>#N/A</v>
      </c>
      <c r="X75" s="20" t="e">
        <f>VLOOKUP(F61&amp;" "&amp;B74,[1]UITSLAGEN!$N$6:$Q$113,4,FALSE)</f>
        <v>#N/A</v>
      </c>
      <c r="Y75" s="20">
        <f>VLOOKUP(H61&amp;" "&amp;B74,[1]UITSLAGEN!$N$6:$Q$113,4,FALSE)</f>
        <v>2</v>
      </c>
      <c r="Z75" s="20" t="e">
        <f>VLOOKUP(J61&amp;" "&amp;B74,[1]UITSLAGEN!$N$6:$Q$113,4,FALSE)</f>
        <v>#N/A</v>
      </c>
      <c r="AA75" s="20">
        <f>VLOOKUP(L61&amp;" "&amp;B74,[1]UITSLAGEN!$N$6:$Q$113,4,FALSE)</f>
        <v>0</v>
      </c>
      <c r="AB75" s="20" t="e">
        <f>VLOOKUP(N61&amp;" "&amp;B74,[1]UITSLAGEN!$N$6:$Q$113,4,FALSE)</f>
        <v>#N/A</v>
      </c>
      <c r="AC75" s="20">
        <f>IF(AND(ISNA(W74),ISNA(W75)),0,IF(ISNA(W75),0,-VLOOKUP(D61&amp;" "&amp;B74,[1]UITSLAGEN!$N$6:$S$113,5,FALSE))+IF(ISNA(W74),0,VLOOKUP(B74&amp;" "&amp;D61,[1]UITSLAGEN!$N$6:$S$113,5,FALSE)))</f>
        <v>0</v>
      </c>
      <c r="AD75" s="20">
        <f>IF(AND(ISNA(X74),ISNA(X75)),0,IF(ISNA(X75),0,-VLOOKUP(F61&amp;" "&amp;B74,[1]UITSLAGEN!$N$6:$S$113,5,FALSE))+IF(ISNA(X74),0,VLOOKUP(B74&amp;" "&amp;F61,[1]UITSLAGEN!$N$6:$S$113,5,FALSE)))</f>
        <v>0</v>
      </c>
      <c r="AE75" s="20">
        <f>IF(AND(ISNA(Y74),ISNA(Y75)),0,IF(ISNA(Y75),0,-VLOOKUP(H61&amp;" "&amp;B74,[1]UITSLAGEN!$N$6:$S$113,5,FALSE))+IF(ISNA(Y74),0,VLOOKUP(B74&amp;" "&amp;H61,[1]UITSLAGEN!$N$6:$S$113,5,FALSE)))</f>
        <v>1</v>
      </c>
      <c r="AF75" s="20">
        <f>IF(AND(ISNA(Z74),ISNA(Z75)),0,IF(ISNA(Z75),0,-VLOOKUP(J61&amp;" "&amp;B74,[1]UITSLAGEN!$N$6:$S$113,5,FALSE))+IF(ISNA(Z74),0,VLOOKUP(B74&amp;" "&amp;J61,[1]UITSLAGEN!$N$6:$S$113,5,FALSE)))</f>
        <v>0</v>
      </c>
      <c r="AG75" s="20">
        <f>IF(AND(ISNA(AA74),ISNA(AA75)),0,IF(ISNA(AA75),0,-VLOOKUP(L61&amp;" "&amp;B74,[1]UITSLAGEN!$N$6:$S$113,5,FALSE))+IF(ISNA(AA74),0,VLOOKUP(B74&amp;" "&amp;L61,[1]UITSLAGEN!$N$6:$S$113,5,FALSE)))</f>
        <v>-19</v>
      </c>
      <c r="AJ75" s="62"/>
      <c r="AK75" s="63"/>
    </row>
    <row r="76" spans="2:39" ht="30" customHeight="1">
      <c r="B76" s="194" t="s">
        <v>156</v>
      </c>
      <c r="C76" s="52" t="str">
        <f>IF(ISNA(VLOOKUP(B76,[1]teams!$B$1:$C$77,2,FALSE)),"",VLOOKUP(B76,[1]teams!$B$1:$C$77,2,FALSE))</f>
        <v>Atalante De Biggetjes</v>
      </c>
      <c r="D76" s="117">
        <v>2</v>
      </c>
      <c r="E76" s="1">
        <v>2</v>
      </c>
      <c r="F76" s="104" t="str">
        <f>AD76</f>
        <v/>
      </c>
      <c r="G76" s="1">
        <f>AD77</f>
        <v>0</v>
      </c>
      <c r="H76" s="104">
        <v>2</v>
      </c>
      <c r="I76" s="1">
        <v>18</v>
      </c>
      <c r="J76" s="104" t="str">
        <f>AF76</f>
        <v/>
      </c>
      <c r="K76" s="1">
        <f>AF77</f>
        <v>0</v>
      </c>
      <c r="L76" s="104" t="str">
        <f>AG76</f>
        <v/>
      </c>
      <c r="M76" s="14">
        <f>AG77</f>
        <v>0</v>
      </c>
      <c r="N76" s="119">
        <v>4</v>
      </c>
      <c r="O76" s="67">
        <v>13</v>
      </c>
      <c r="P76" s="190"/>
      <c r="Q76" s="58"/>
      <c r="R76" s="192">
        <f>IF(NOT(ISTEXT(D76)),D76) +IF(NOT(ISTEXT(F76)),F76)+IF(NOT(ISTEXT(H76)),H76) +IF(NOT(ISTEXT(J76)),J76)+IF(NOT(ISTEXT(L76)),L76) +IF(NOT(ISTEXT(N76)),N76)</f>
        <v>8</v>
      </c>
      <c r="S76" s="54">
        <f>IF(AND(E76="",G76="",I76="",K76="",M76="",O76=""),"",E76+G76+I76+K76+M76+O76)</f>
        <v>33</v>
      </c>
      <c r="T76" s="74">
        <f>IF(V76,"",RANK(U76,U66:U77,0)+V76)</f>
        <v>3</v>
      </c>
      <c r="U76" s="20">
        <f>IF(C76="",-10000,IF(R76="","",-(RANK(R76,R66:R77,0)*1000-S76)))</f>
        <v>-2967</v>
      </c>
      <c r="V76" s="20" t="b">
        <f>IF(C76="",TRUE)</f>
        <v>0</v>
      </c>
      <c r="W76" s="20" t="e">
        <f>VLOOKUP(B76&amp;" "&amp;D63,[1]UITSLAGEN!$N$6:$O$113,2,FALSE)</f>
        <v>#N/A</v>
      </c>
      <c r="X76" s="20" t="e">
        <f>VLOOKUP(B76&amp;" "&amp;F63,[1]UITSLAGEN!$N$6:$O$113,2,FALSE)</f>
        <v>#N/A</v>
      </c>
      <c r="Y76" s="20" t="e">
        <f>VLOOKUP(B76&amp;" "&amp;H63,[1]UITSLAGEN!$N$6:$O$113,2,FALSE)</f>
        <v>#N/A</v>
      </c>
      <c r="Z76" s="20" t="e">
        <f>VLOOKUP(B76&amp;" "&amp;J63,[1]UITSLAGEN!$N$6:$O$113,2,FALSE)</f>
        <v>#N/A</v>
      </c>
      <c r="AA76" s="20" t="e">
        <f>VLOOKUP(B76&amp;" "&amp;L63,[1]UITSLAGEN!$N$6:$O$113,2,FALSE)</f>
        <v>#N/A</v>
      </c>
      <c r="AB76" s="20" t="e">
        <f>VLOOKUP(B76&amp;" "&amp;N63,[1]UITSLAGEN!$N$6:$O$113,2,FALSE)</f>
        <v>#N/A</v>
      </c>
      <c r="AC76" s="20" t="str">
        <f>IF(AND(ISNA(W76),ISNA(W77)),"",IF(ISNA(W76),0,W76)+IF(ISNA(W77),0,W77))</f>
        <v/>
      </c>
      <c r="AD76" s="20" t="str">
        <f>IF(AND(ISNA(X76),ISNA(X77)),"",IF(ISNA(X76),0,X76)+IF(ISNA(X77),0,X77))</f>
        <v/>
      </c>
      <c r="AE76" s="20" t="str">
        <f>IF(AND(ISNA(Y76),ISNA(Y77)),"",IF(ISNA(Y76),0,Y76)+IF(ISNA(Y77),0,Y77))</f>
        <v/>
      </c>
      <c r="AF76" s="20" t="str">
        <f>IF(AND(ISNA(Z76),ISNA(Z77)),"",IF(ISNA(Z76),0,Z76)+IF(ISNA(Z77),0,Z77))</f>
        <v/>
      </c>
      <c r="AG76" s="20" t="str">
        <f>IF(AND(ISNA(AA76),ISNA(AA77)),"",IF(ISNA(AA76),0,AA76)+IF(ISNA(AA77),0,AA77))</f>
        <v/>
      </c>
      <c r="AJ76" s="60">
        <v>3</v>
      </c>
      <c r="AK76" s="61"/>
    </row>
    <row r="77" spans="2:39" ht="30" customHeight="1" thickBot="1">
      <c r="B77" s="195"/>
      <c r="C77" s="55"/>
      <c r="D77" s="118"/>
      <c r="E77" s="30"/>
      <c r="F77" s="105"/>
      <c r="G77" s="30"/>
      <c r="H77" s="105"/>
      <c r="I77" s="30"/>
      <c r="J77" s="105"/>
      <c r="K77" s="30"/>
      <c r="L77" s="105"/>
      <c r="M77" s="29"/>
      <c r="N77" s="105"/>
      <c r="O77" s="66"/>
      <c r="P77" s="191"/>
      <c r="Q77" s="59"/>
      <c r="R77" s="193"/>
      <c r="S77" s="57"/>
      <c r="T77" s="75"/>
      <c r="W77" s="20" t="e">
        <f>VLOOKUP(D63&amp;" "&amp;B76,[1]UITSLAGEN!$N$6:$Q$113,4,FALSE)</f>
        <v>#N/A</v>
      </c>
      <c r="X77" s="20" t="e">
        <f>VLOOKUP(F63&amp;" "&amp;B76,[1]UITSLAGEN!$N$6:$Q$113,4,FALSE)</f>
        <v>#N/A</v>
      </c>
      <c r="Y77" s="20" t="e">
        <f>VLOOKUP(H63&amp;" "&amp;B76,[1]UITSLAGEN!$N$6:$Q$113,4,FALSE)</f>
        <v>#N/A</v>
      </c>
      <c r="Z77" s="20" t="e">
        <f>VLOOKUP(J63&amp;" "&amp;B76,[1]UITSLAGEN!$N$6:$Q$113,4,FALSE)</f>
        <v>#N/A</v>
      </c>
      <c r="AA77" s="20" t="e">
        <f>VLOOKUP(L63&amp;" "&amp;B76,[1]UITSLAGEN!$N$6:$Q$113,4,FALSE)</f>
        <v>#N/A</v>
      </c>
      <c r="AB77" s="20" t="e">
        <f>VLOOKUP(N63&amp;" "&amp;B76,[1]UITSLAGEN!$N$6:$Q$113,4,FALSE)</f>
        <v>#N/A</v>
      </c>
      <c r="AC77" s="20">
        <f>IF(AND(ISNA(W76),ISNA(W77)),0,IF(ISNA(W77),0,-VLOOKUP(D63&amp;" "&amp;B76,[1]UITSLAGEN!$N$6:$S$113,5,FALSE))+IF(ISNA(W76),0,VLOOKUP(B76&amp;" "&amp;D63,[1]UITSLAGEN!$N$6:$S$113,5,FALSE)))</f>
        <v>0</v>
      </c>
      <c r="AD77" s="20">
        <f>IF(AND(ISNA(X76),ISNA(X77)),0,IF(ISNA(X77),0,-VLOOKUP(F63&amp;" "&amp;B76,[1]UITSLAGEN!$N$6:$S$113,5,FALSE))+IF(ISNA(X76),0,VLOOKUP(B76&amp;" "&amp;F63,[1]UITSLAGEN!$N$6:$S$113,5,FALSE)))</f>
        <v>0</v>
      </c>
      <c r="AE77" s="20">
        <f>IF(AND(ISNA(Y76),ISNA(Y77)),0,IF(ISNA(Y77),0,-VLOOKUP(H63&amp;" "&amp;B76,[1]UITSLAGEN!$N$6:$S$113,5,FALSE))+IF(ISNA(Y76),0,VLOOKUP(B76&amp;" "&amp;H63,[1]UITSLAGEN!$N$6:$S$113,5,FALSE)))</f>
        <v>0</v>
      </c>
      <c r="AF77" s="20">
        <f>IF(AND(ISNA(Z76),ISNA(Z77)),0,IF(ISNA(Z77),0,-VLOOKUP(J63&amp;" "&amp;B76,[1]UITSLAGEN!$N$6:$S$113,5,FALSE))+IF(ISNA(Z76),0,VLOOKUP(B76&amp;" "&amp;J63,[1]UITSLAGEN!$N$6:$S$113,5,FALSE)))</f>
        <v>0</v>
      </c>
      <c r="AG77" s="20">
        <f>IF(AND(ISNA(AA76),ISNA(AA77)),0,IF(ISNA(AA77),0,-VLOOKUP(L63&amp;" "&amp;B76,[1]UITSLAGEN!$N$6:$S$113,5,FALSE))+IF(ISNA(AA76),0,VLOOKUP(B76&amp;" "&amp;L63,[1]UITSLAGEN!$N$6:$S$113,5,FALSE)))</f>
        <v>0</v>
      </c>
      <c r="AJ77" s="62"/>
      <c r="AK77" s="63"/>
    </row>
    <row r="78" spans="2:39" ht="22.15" customHeight="1" thickBot="1">
      <c r="D78" s="20" t="str">
        <f>B81</f>
        <v>6-F1</v>
      </c>
      <c r="F78" s="20" t="str">
        <f>B83</f>
        <v>6-F2</v>
      </c>
      <c r="H78" s="20" t="str">
        <f>B85</f>
        <v>6-F3</v>
      </c>
      <c r="J78" s="20" t="str">
        <f>B87</f>
        <v>6-F4</v>
      </c>
      <c r="L78" s="20" t="str">
        <f>B89</f>
        <v>6-F5</v>
      </c>
      <c r="N78" s="20" t="str">
        <f>B91</f>
        <v>6-F6</v>
      </c>
    </row>
    <row r="79" spans="2:39" ht="30" customHeight="1">
      <c r="B79" s="194" t="s">
        <v>0</v>
      </c>
      <c r="C79" s="210" t="s">
        <v>78</v>
      </c>
      <c r="D79" s="200" t="str">
        <f>+C81</f>
        <v/>
      </c>
      <c r="E79" s="201"/>
      <c r="F79" s="200" t="str">
        <f>+C83</f>
        <v/>
      </c>
      <c r="G79" s="201"/>
      <c r="H79" s="200" t="str">
        <f>+C85</f>
        <v/>
      </c>
      <c r="I79" s="201"/>
      <c r="J79" s="200" t="str">
        <f>+C87</f>
        <v/>
      </c>
      <c r="K79" s="201"/>
      <c r="L79" s="200" t="str">
        <f>+C89</f>
        <v/>
      </c>
      <c r="M79" s="201"/>
      <c r="N79" s="200" t="str">
        <f>+C91</f>
        <v/>
      </c>
      <c r="O79" s="201"/>
      <c r="P79" s="200" t="s">
        <v>2</v>
      </c>
      <c r="Q79" s="201"/>
      <c r="R79" s="206" t="s">
        <v>3</v>
      </c>
    </row>
    <row r="80" spans="2:39" ht="30" customHeight="1" thickBot="1">
      <c r="B80" s="195"/>
      <c r="C80" s="211"/>
      <c r="D80" s="204"/>
      <c r="E80" s="205"/>
      <c r="F80" s="202"/>
      <c r="G80" s="203"/>
      <c r="H80" s="202"/>
      <c r="I80" s="203"/>
      <c r="J80" s="202"/>
      <c r="K80" s="203"/>
      <c r="L80" s="202"/>
      <c r="M80" s="203"/>
      <c r="N80" s="202"/>
      <c r="O80" s="203"/>
      <c r="P80" s="204"/>
      <c r="Q80" s="205"/>
      <c r="R80" s="207"/>
    </row>
    <row r="81" spans="2:32" ht="30" customHeight="1">
      <c r="B81" s="196" t="s">
        <v>79</v>
      </c>
      <c r="C81" s="52" t="str">
        <f>IF(ISNA(VLOOKUP(B81,[1]teams!$B$1:$C$77,2,FALSE)),"",VLOOKUP(B81,[1]teams!$B$1:$C$77,2,FALSE))</f>
        <v/>
      </c>
      <c r="D81" s="208"/>
      <c r="E81" s="53"/>
      <c r="F81" s="68" t="str">
        <f>AB81</f>
        <v/>
      </c>
      <c r="G81" s="7">
        <f>AB82</f>
        <v>0</v>
      </c>
      <c r="H81" s="199" t="str">
        <f>AC81</f>
        <v/>
      </c>
      <c r="I81" s="7">
        <f>AC82</f>
        <v>0</v>
      </c>
      <c r="J81" s="199" t="str">
        <f>AD81</f>
        <v/>
      </c>
      <c r="K81" s="7">
        <f>AD82</f>
        <v>0</v>
      </c>
      <c r="L81" s="199" t="str">
        <f>AE81</f>
        <v/>
      </c>
      <c r="M81" s="7">
        <f>AE82</f>
        <v>0</v>
      </c>
      <c r="N81" s="68" t="str">
        <f>AF81</f>
        <v/>
      </c>
      <c r="O81" s="2">
        <f>AF82</f>
        <v>0</v>
      </c>
      <c r="P81" s="192">
        <f>IF(NOT(ISTEXT(D81)),D81) +IF(NOT(ISTEXT(F81)),F81)+IF(NOT(ISTEXT(H81)),H81) +IF(NOT(ISTEXT(J81)),J81)+IF(NOT(ISTEXT(L81)),L81) +IF(NOT(ISTEXT(N81)),N81)</f>
        <v>0</v>
      </c>
      <c r="Q81" s="54">
        <f>IF(AND(E81="",G81="",I81="",K81="",M81="",O81=""),"",E81+G81+I81+K81+M81+O81)</f>
        <v>0</v>
      </c>
      <c r="R81" s="74" t="str">
        <f>IF(T81,"",RANK(S81,S81:S92,0)+T81)</f>
        <v/>
      </c>
      <c r="S81" s="20">
        <f>IF(C81="",-10000,IF(P81="","",-(RANK(P81,P81:P92,0)*1000-Q81)))</f>
        <v>-10000</v>
      </c>
      <c r="T81" s="20" t="b">
        <f>IF(C81="",TRUE)</f>
        <v>1</v>
      </c>
      <c r="U81" s="20" t="e">
        <f>VLOOKUP(B81&amp;" "&amp;D78,[1]UITSLAGEN!$N$6:$O$113,2,FALSE)</f>
        <v>#N/A</v>
      </c>
      <c r="V81" s="20" t="e">
        <f>VLOOKUP(B81&amp;" "&amp;F78,[1]UITSLAGEN!$N$6:$O$113,2,FALSE)</f>
        <v>#N/A</v>
      </c>
      <c r="W81" s="20" t="e">
        <f>VLOOKUP(B81&amp;" "&amp;H78,[1]UITSLAGEN!$N$6:$O$113,2,FALSE)</f>
        <v>#N/A</v>
      </c>
      <c r="X81" s="20" t="e">
        <f>VLOOKUP(B81&amp;" "&amp;J78,[1]UITSLAGEN!$N$6:$O$113,2,FALSE)</f>
        <v>#N/A</v>
      </c>
      <c r="Y81" s="20" t="e">
        <f>VLOOKUP(B81&amp;" "&amp;L78,[1]UITSLAGEN!$N$6:$O$113,2,FALSE)</f>
        <v>#N/A</v>
      </c>
      <c r="Z81" s="20" t="e">
        <f>VLOOKUP(B81&amp;" "&amp;N78,[1]UITSLAGEN!$N$6:$O$113,2,FALSE)</f>
        <v>#N/A</v>
      </c>
      <c r="AA81" s="20" t="str">
        <f t="shared" ref="AA81:AF81" si="5">IF(AND(ISNA(U81),ISNA(U82)),"",IF(ISNA(U81),0,U81)+IF(ISNA(U82),0,U82))</f>
        <v/>
      </c>
      <c r="AB81" s="20" t="str">
        <f t="shared" si="5"/>
        <v/>
      </c>
      <c r="AC81" s="20" t="str">
        <f t="shared" si="5"/>
        <v/>
      </c>
      <c r="AD81" s="20" t="str">
        <f t="shared" si="5"/>
        <v/>
      </c>
      <c r="AE81" s="20" t="str">
        <f t="shared" si="5"/>
        <v/>
      </c>
      <c r="AF81" s="20" t="str">
        <f t="shared" si="5"/>
        <v/>
      </c>
    </row>
    <row r="82" spans="2:32" ht="30" customHeight="1" thickBot="1">
      <c r="B82" s="197"/>
      <c r="C82" s="55"/>
      <c r="D82" s="209"/>
      <c r="E82" s="56"/>
      <c r="F82" s="123"/>
      <c r="G82" s="34"/>
      <c r="H82" s="120"/>
      <c r="I82" s="23"/>
      <c r="J82" s="120"/>
      <c r="K82" s="23"/>
      <c r="L82" s="120"/>
      <c r="M82" s="23"/>
      <c r="N82" s="69"/>
      <c r="O82" s="24"/>
      <c r="P82" s="193"/>
      <c r="Q82" s="57"/>
      <c r="R82" s="75"/>
      <c r="U82" s="20" t="e">
        <f>VLOOKUP(D78&amp;" "&amp;B81,[1]UITSLAGEN!$N$6:$Q$113,4,FALSE)</f>
        <v>#N/A</v>
      </c>
      <c r="V82" s="20" t="e">
        <f>VLOOKUP(F78&amp;" "&amp;B81,[1]UITSLAGEN!$N$6:$Q$113,4,FALSE)</f>
        <v>#N/A</v>
      </c>
      <c r="W82" s="20" t="e">
        <f>VLOOKUP(H78&amp;" "&amp;B81,[1]UITSLAGEN!$N$6:$Q$113,4,FALSE)</f>
        <v>#N/A</v>
      </c>
      <c r="X82" s="20" t="e">
        <f>VLOOKUP(J78&amp;" "&amp;B81,[1]UITSLAGEN!$N$6:$Q$113,4,FALSE)</f>
        <v>#N/A</v>
      </c>
      <c r="Y82" s="20" t="e">
        <f>VLOOKUP(L78&amp;" "&amp;B81,[1]UITSLAGEN!$N$6:$Q$113,4,FALSE)</f>
        <v>#N/A</v>
      </c>
      <c r="Z82" s="20" t="e">
        <f>VLOOKUP(N78&amp;" "&amp;B81,[1]UITSLAGEN!$N$6:$Q$113,4,FALSE)</f>
        <v>#N/A</v>
      </c>
      <c r="AB82" s="20">
        <f>IF(AND(ISNA(V81),ISNA(V82)),0,IF(ISNA(V82),0,-VLOOKUP(F78&amp;" "&amp;B81,[1]UITSLAGEN!$N$6:$S$113,5,FALSE))+IF(ISNA(V81),0,VLOOKUP(B81&amp;" "&amp;F78,[1]UITSLAGEN!$N$6:$S$113,5,FALSE)))</f>
        <v>0</v>
      </c>
      <c r="AC82" s="20">
        <f>IF(AND(ISNA(W81),ISNA(W82)),0,IF(ISNA(W82),0,-VLOOKUP(H78&amp;" "&amp;B81,[1]UITSLAGEN!$N$6:$S$113,5,FALSE))+IF(ISNA(W81),0,VLOOKUP(B81&amp;" "&amp;H78,[1]UITSLAGEN!$N$6:$S$113,5,FALSE)))</f>
        <v>0</v>
      </c>
      <c r="AD82" s="20">
        <f>IF(AND(ISNA(X81),ISNA(X82)),0,IF(ISNA(X82),0,-VLOOKUP(J78&amp;" "&amp;B81,[1]UITSLAGEN!$N$6:$S$113,5,FALSE))+IF(ISNA(X81),0,VLOOKUP(B81&amp;" "&amp;J78,[1]UITSLAGEN!$N$6:$S$113,5,FALSE)))</f>
        <v>0</v>
      </c>
      <c r="AE82" s="20">
        <f>IF(AND(ISNA(Y81),ISNA(Y82)),0,IF(ISNA(Y82),0,-VLOOKUP(L78&amp;" "&amp;B81,[1]UITSLAGEN!$N$6:$S$113,5,FALSE))+IF(ISNA(Y81),0,VLOOKUP(B81&amp;" "&amp;L78,[1]UITSLAGEN!$N$6:$S$113,5,FALSE)))</f>
        <v>0</v>
      </c>
      <c r="AF82" s="20">
        <f>IF(AND(ISNA(Z81),ISNA(Z82)),0,IF(ISNA(Z82),0,-VLOOKUP(N78&amp;" "&amp;B81,[1]UITSLAGEN!$N$6:$S$113,5,FALSE))+IF(ISNA(Z81),0,VLOOKUP(B81&amp;" "&amp;N78,[1]UITSLAGEN!$N$6:$S$113,5,FALSE)))</f>
        <v>0</v>
      </c>
    </row>
    <row r="83" spans="2:32" ht="30" customHeight="1">
      <c r="B83" s="196" t="s">
        <v>80</v>
      </c>
      <c r="C83" s="52" t="str">
        <f>IF(ISNA(VLOOKUP(B83,[1]teams!$B$1:$C$77,2,FALSE)),"",VLOOKUP(B83,[1]teams!$B$1:$C$77,2,FALSE))</f>
        <v/>
      </c>
      <c r="D83" s="117" t="str">
        <f>AA83</f>
        <v/>
      </c>
      <c r="E83" s="14">
        <f>AA84</f>
        <v>0</v>
      </c>
      <c r="F83" s="190"/>
      <c r="G83" s="58"/>
      <c r="H83" s="104" t="str">
        <f>AC83</f>
        <v/>
      </c>
      <c r="I83" s="3">
        <f>AC84</f>
        <v>0</v>
      </c>
      <c r="J83" s="104" t="str">
        <f>AD83</f>
        <v/>
      </c>
      <c r="K83" s="11">
        <f>AD84</f>
        <v>0</v>
      </c>
      <c r="L83" s="119" t="str">
        <f>AE83</f>
        <v/>
      </c>
      <c r="M83" s="3">
        <f>AE84</f>
        <v>0</v>
      </c>
      <c r="N83" s="123" t="str">
        <f>AF83</f>
        <v/>
      </c>
      <c r="O83" s="5">
        <f>AF84</f>
        <v>0</v>
      </c>
      <c r="P83" s="192">
        <f>IF(NOT(ISTEXT(D83)),D83) +IF(NOT(ISTEXT(F83)),F83)+IF(NOT(ISTEXT(H83)),H83) +IF(NOT(ISTEXT(J83)),J83)+IF(NOT(ISTEXT(L83)),L83) +IF(NOT(ISTEXT(N83)),N83)</f>
        <v>0</v>
      </c>
      <c r="Q83" s="54">
        <f>IF(AND(E83="",G83="",I83="",K83="",M83="",O83=""),"",E83+G83+I83+K83+M83+O83)</f>
        <v>0</v>
      </c>
      <c r="R83" s="74" t="str">
        <f>IF(T83,"",RANK(S83,S81:S92,0)+T83)</f>
        <v/>
      </c>
      <c r="S83" s="20">
        <f>IF(C83="",-10000,IF(P83="","",-(RANK(P83,P81:P92,0)*1000-Q83)))</f>
        <v>-10000</v>
      </c>
      <c r="T83" s="20" t="b">
        <f>IF(C83="",TRUE)</f>
        <v>1</v>
      </c>
      <c r="U83" s="20" t="e">
        <f>VLOOKUP(B83&amp;" "&amp;D78,[1]UITSLAGEN!$N$6:$O$113,2,FALSE)</f>
        <v>#N/A</v>
      </c>
      <c r="V83" s="20" t="e">
        <f>VLOOKUP(B83&amp;" "&amp;F78,[1]UITSLAGEN!$N$6:$O$113,2,FALSE)</f>
        <v>#N/A</v>
      </c>
      <c r="W83" s="20" t="e">
        <f>VLOOKUP(B83&amp;" "&amp;H78,[1]UITSLAGEN!$N$6:$O$113,2,FALSE)</f>
        <v>#N/A</v>
      </c>
      <c r="X83" s="20" t="e">
        <f>VLOOKUP(B83&amp;" "&amp;J78,[1]UITSLAGEN!$N$6:$O$113,2,FALSE)</f>
        <v>#N/A</v>
      </c>
      <c r="Y83" s="20" t="e">
        <f>VLOOKUP(B83&amp;" "&amp;L78,[1]UITSLAGEN!$N$6:$O$113,2,FALSE)</f>
        <v>#N/A</v>
      </c>
      <c r="Z83" s="20" t="e">
        <f>VLOOKUP(B83&amp;" "&amp;N78,[1]UITSLAGEN!$N$6:$O$113,2,FALSE)</f>
        <v>#N/A</v>
      </c>
      <c r="AA83" s="20" t="str">
        <f>IF(AND(ISNA(U83),ISNA(U84)),"",IF(ISNA(U83),0,U83)+IF(ISNA(U84),0,U84))</f>
        <v/>
      </c>
      <c r="AC83" s="20" t="str">
        <f>IF(AND(ISNA(W83),ISNA(W84)),"",IF(ISNA(W83),0,W83)+IF(ISNA(W84),0,W84))</f>
        <v/>
      </c>
      <c r="AD83" s="20" t="str">
        <f>IF(AND(ISNA(X83),ISNA(X84)),"",IF(ISNA(X83),0,X83)+IF(ISNA(X84),0,X84))</f>
        <v/>
      </c>
      <c r="AE83" s="20" t="str">
        <f>IF(AND(ISNA(Y83),ISNA(Y84)),"",IF(ISNA(Y83),0,Y83)+IF(ISNA(Y84),0,Y84))</f>
        <v/>
      </c>
      <c r="AF83" s="20" t="str">
        <f>IF(AND(ISNA(Z83),ISNA(Z84)),"",IF(ISNA(Z83),0,Z83)+IF(ISNA(Z84),0,Z84))</f>
        <v/>
      </c>
    </row>
    <row r="84" spans="2:32" ht="30" customHeight="1" thickBot="1">
      <c r="B84" s="197"/>
      <c r="C84" s="55"/>
      <c r="D84" s="83"/>
      <c r="E84" s="26"/>
      <c r="F84" s="198"/>
      <c r="G84" s="56"/>
      <c r="H84" s="104"/>
      <c r="I84" s="34"/>
      <c r="J84" s="120"/>
      <c r="K84" s="26"/>
      <c r="L84" s="120"/>
      <c r="M84" s="23"/>
      <c r="N84" s="69"/>
      <c r="O84" s="24"/>
      <c r="P84" s="193"/>
      <c r="Q84" s="57"/>
      <c r="R84" s="75"/>
      <c r="U84" s="20" t="e">
        <f>VLOOKUP(D78&amp;" "&amp;B83,[1]UITSLAGEN!$N$6:$Q$113,4,FALSE)</f>
        <v>#N/A</v>
      </c>
      <c r="V84" s="20" t="e">
        <f>VLOOKUP(F78&amp;" "&amp;B83,[1]UITSLAGEN!$N$6:$Q$113,4,FALSE)</f>
        <v>#N/A</v>
      </c>
      <c r="W84" s="20" t="e">
        <f>VLOOKUP(H78&amp;" "&amp;B83,[1]UITSLAGEN!$N$6:$Q$113,4,FALSE)</f>
        <v>#N/A</v>
      </c>
      <c r="X84" s="20" t="e">
        <f>VLOOKUP(J78&amp;" "&amp;B83,[1]UITSLAGEN!$N$6:$Q$113,4,FALSE)</f>
        <v>#N/A</v>
      </c>
      <c r="Y84" s="20" t="e">
        <f>VLOOKUP(L78&amp;" "&amp;B83,[1]UITSLAGEN!$N$6:$Q$113,4,FALSE)</f>
        <v>#N/A</v>
      </c>
      <c r="Z84" s="20" t="e">
        <f>VLOOKUP(N78&amp;" "&amp;B83,[1]UITSLAGEN!$N$6:$Q$113,4,FALSE)</f>
        <v>#N/A</v>
      </c>
      <c r="AA84" s="20">
        <f>IF(AND(ISNA(U83),ISNA(U84)),0,IF(ISNA(U84),0,-VLOOKUP(D78&amp;" "&amp;B83,[1]UITSLAGEN!$N$6:$S$113,5,FALSE))+IF(ISNA(U83),0,VLOOKUP(B83&amp;" "&amp;D78,[1]UITSLAGEN!$N$6:$S$113,5,FALSE)))</f>
        <v>0</v>
      </c>
      <c r="AC84" s="20">
        <f>IF(AND(ISNA(W83),ISNA(W84)),0,IF(ISNA(W84),0,-VLOOKUP(H78&amp;" "&amp;B83,[1]UITSLAGEN!$N$6:$S$113,5,FALSE))+IF(ISNA(W83),0,VLOOKUP(B83&amp;" "&amp;H78,[1]UITSLAGEN!$N$6:$S$113,5,FALSE)))</f>
        <v>0</v>
      </c>
      <c r="AD84" s="20">
        <f>IF(AND(ISNA(X83),ISNA(X84)),0,IF(ISNA(X84),0,-VLOOKUP(J78&amp;" "&amp;B83,[1]UITSLAGEN!$N$6:$S$113,5,FALSE))+IF(ISNA(X83),0,VLOOKUP(B83&amp;" "&amp;J78,[1]UITSLAGEN!$N$6:$S$113,5,FALSE)))</f>
        <v>0</v>
      </c>
      <c r="AE84" s="20">
        <f>IF(AND(ISNA(Y83),ISNA(Y84)),0,IF(ISNA(Y84),0,-VLOOKUP(L78&amp;" "&amp;B83,[1]UITSLAGEN!$N$6:$S$113,5,FALSE))+IF(ISNA(Y83),0,VLOOKUP(B83&amp;" "&amp;L78,[1]UITSLAGEN!$N$6:$S$113,5,FALSE)))</f>
        <v>0</v>
      </c>
      <c r="AF84" s="20">
        <f>IF(AND(ISNA(Z83),ISNA(Z84)),0,IF(ISNA(Z84),0,-VLOOKUP(N78&amp;" "&amp;B83,[1]UITSLAGEN!$N$6:$S$113,5,FALSE))+IF(ISNA(Z83),0,VLOOKUP(B83&amp;" "&amp;N78,[1]UITSLAGEN!$N$6:$S$113,5,FALSE)))</f>
        <v>0</v>
      </c>
    </row>
    <row r="85" spans="2:32" ht="30" customHeight="1">
      <c r="B85" s="196" t="s">
        <v>81</v>
      </c>
      <c r="C85" s="52" t="str">
        <f>IF(ISNA(VLOOKUP(B85,[1]teams!$B$1:$C$77,2,FALSE)),"",VLOOKUP(B85,[1]teams!$B$1:$C$77,2,FALSE))</f>
        <v/>
      </c>
      <c r="D85" s="117" t="str">
        <f>AA85</f>
        <v/>
      </c>
      <c r="E85" s="4">
        <f>AA86</f>
        <v>0</v>
      </c>
      <c r="F85" s="104" t="str">
        <f>AB85</f>
        <v/>
      </c>
      <c r="G85" s="11">
        <f>AB86</f>
        <v>0</v>
      </c>
      <c r="H85" s="190"/>
      <c r="I85" s="58"/>
      <c r="J85" s="112" t="str">
        <f>AD85</f>
        <v/>
      </c>
      <c r="K85" s="3">
        <f>AD86</f>
        <v>0</v>
      </c>
      <c r="L85" s="119" t="str">
        <f>AE85</f>
        <v/>
      </c>
      <c r="M85" s="3">
        <f>AE86</f>
        <v>0</v>
      </c>
      <c r="N85" s="123" t="str">
        <f>AF85</f>
        <v/>
      </c>
      <c r="O85" s="5">
        <f>AF86</f>
        <v>0</v>
      </c>
      <c r="P85" s="192">
        <f>IF(NOT(ISTEXT(D85)),D85) +IF(NOT(ISTEXT(F85)),F85)+IF(NOT(ISTEXT(H85)),H85) +IF(NOT(ISTEXT(J85)),J85)+IF(NOT(ISTEXT(L85)),L85) +IF(NOT(ISTEXT(N85)),N85)</f>
        <v>0</v>
      </c>
      <c r="Q85" s="54">
        <f>IF(AND(E85="",G85="",I85="",K85="",M85="",O85=""),"",E85+G85+I85+K85+M85+O85)</f>
        <v>0</v>
      </c>
      <c r="R85" s="74" t="str">
        <f>IF(T85,"",RANK(S85,S81:S92,0)+T85)</f>
        <v/>
      </c>
      <c r="S85" s="20">
        <f>IF(C85="",-10000,IF(P85="","",-(RANK(P85,P81:P92,0)*1000-Q85)))</f>
        <v>-10000</v>
      </c>
      <c r="T85" s="20" t="b">
        <f>IF(C85="",TRUE)</f>
        <v>1</v>
      </c>
      <c r="U85" s="20" t="e">
        <f>VLOOKUP(B85&amp;" "&amp;D78,[1]UITSLAGEN!$N$6:$O$113,2,FALSE)</f>
        <v>#N/A</v>
      </c>
      <c r="V85" s="20" t="e">
        <f>VLOOKUP(B85&amp;" "&amp;F78,[1]UITSLAGEN!$N$6:$O$113,2,FALSE)</f>
        <v>#N/A</v>
      </c>
      <c r="W85" s="20" t="e">
        <f>VLOOKUP(B85&amp;" "&amp;H78,[1]UITSLAGEN!$N$6:$O$113,2,FALSE)</f>
        <v>#N/A</v>
      </c>
      <c r="X85" s="20" t="e">
        <f>VLOOKUP(B85&amp;" "&amp;J78,[1]UITSLAGEN!$N$6:$O$113,2,FALSE)</f>
        <v>#N/A</v>
      </c>
      <c r="Y85" s="20" t="e">
        <f>VLOOKUP(B85&amp;" "&amp;L78,[1]UITSLAGEN!$N$6:$O$113,2,FALSE)</f>
        <v>#N/A</v>
      </c>
      <c r="Z85" s="20" t="e">
        <f>VLOOKUP(B85&amp;" "&amp;N78,[1]UITSLAGEN!$N$6:$O$113,2,FALSE)</f>
        <v>#N/A</v>
      </c>
      <c r="AA85" s="20" t="str">
        <f>IF(AND(ISNA(U85),ISNA(U86)),"",IF(ISNA(U85),0,U85)+IF(ISNA(U86),0,U86))</f>
        <v/>
      </c>
      <c r="AB85" s="20" t="str">
        <f>IF(AND(ISNA(V85),ISNA(V86)),"",IF(ISNA(V85),0,V85)+IF(ISNA(V86),0,V86))</f>
        <v/>
      </c>
      <c r="AD85" s="20" t="str">
        <f>IF(AND(ISNA(X85),ISNA(X86)),"",IF(ISNA(X85),0,X85)+IF(ISNA(X86),0,X86))</f>
        <v/>
      </c>
      <c r="AE85" s="20" t="str">
        <f>IF(AND(ISNA(Y85),ISNA(Y86)),"",IF(ISNA(Y85),0,Y85)+IF(ISNA(Y86),0,Y86))</f>
        <v/>
      </c>
      <c r="AF85" s="20" t="str">
        <f>IF(AND(ISNA(Z85),ISNA(Z86)),"",IF(ISNA(Z85),0,Z85)+IF(ISNA(Z86),0,Z86))</f>
        <v/>
      </c>
    </row>
    <row r="86" spans="2:32" ht="30" customHeight="1" thickBot="1">
      <c r="B86" s="197"/>
      <c r="C86" s="55"/>
      <c r="D86" s="83"/>
      <c r="E86" s="23"/>
      <c r="F86" s="120"/>
      <c r="G86" s="26"/>
      <c r="H86" s="198"/>
      <c r="I86" s="56"/>
      <c r="J86" s="123"/>
      <c r="K86" s="34"/>
      <c r="L86" s="120"/>
      <c r="M86" s="23"/>
      <c r="N86" s="69"/>
      <c r="O86" s="24"/>
      <c r="P86" s="193"/>
      <c r="Q86" s="57"/>
      <c r="R86" s="75"/>
      <c r="U86" s="20" t="e">
        <f>VLOOKUP(D78&amp;" "&amp;B85,[1]UITSLAGEN!$N$6:$Q$113,4,FALSE)</f>
        <v>#N/A</v>
      </c>
      <c r="V86" s="20" t="e">
        <f>VLOOKUP(F78&amp;" "&amp;B85,[1]UITSLAGEN!$N$6:$Q$113,4,FALSE)</f>
        <v>#N/A</v>
      </c>
      <c r="W86" s="20" t="e">
        <f>VLOOKUP(H78&amp;" "&amp;B85,[1]UITSLAGEN!$N$6:$Q$113,4,FALSE)</f>
        <v>#N/A</v>
      </c>
      <c r="X86" s="20" t="e">
        <f>VLOOKUP(J78&amp;" "&amp;B85,[1]UITSLAGEN!$N$6:$Q$113,4,FALSE)</f>
        <v>#N/A</v>
      </c>
      <c r="Y86" s="20" t="e">
        <f>VLOOKUP(L78&amp;" "&amp;B85,[1]UITSLAGEN!$N$6:$Q$113,4,FALSE)</f>
        <v>#N/A</v>
      </c>
      <c r="Z86" s="20" t="e">
        <f>VLOOKUP(N78&amp;" "&amp;B85,[1]UITSLAGEN!$N$6:$Q$113,4,FALSE)</f>
        <v>#N/A</v>
      </c>
      <c r="AA86" s="20">
        <f>IF(AND(ISNA(U85),ISNA(U86)),0,IF(ISNA(U86),0,-VLOOKUP(D78&amp;" "&amp;B85,[1]UITSLAGEN!$N$6:$S$113,5,FALSE))+IF(ISNA(U85),0,VLOOKUP(B85&amp;" "&amp;D78,[1]UITSLAGEN!$N$6:$S$113,5,FALSE)))</f>
        <v>0</v>
      </c>
      <c r="AB86" s="20">
        <f>IF(AND(ISNA(V85),ISNA(V86)),0,IF(ISNA(V86),0,-VLOOKUP(F78&amp;" "&amp;B85,[1]UITSLAGEN!$N$6:$S$113,5,FALSE))+IF(ISNA(V85),0,VLOOKUP(B85&amp;" "&amp;F78,[1]UITSLAGEN!$N$6:$S$113,5,FALSE)))</f>
        <v>0</v>
      </c>
      <c r="AD86" s="20">
        <f>IF(AND(ISNA(X85),ISNA(X86)),0,IF(ISNA(X86),0,-VLOOKUP(J78&amp;" "&amp;B85,[1]UITSLAGEN!$N$6:$S$113,5,FALSE))+IF(ISNA(X85),0,VLOOKUP(B85&amp;" "&amp;J78,[1]UITSLAGEN!$N$6:$S$113,5,FALSE)))</f>
        <v>0</v>
      </c>
      <c r="AE86" s="20">
        <f>IF(AND(ISNA(Y85),ISNA(Y86)),0,IF(ISNA(Y86),0,-VLOOKUP(L78&amp;" "&amp;B85,[1]UITSLAGEN!$N$6:$S$113,5,FALSE))+IF(ISNA(Y85),0,VLOOKUP(B85&amp;" "&amp;L78,[1]UITSLAGEN!$N$6:$S$113,5,FALSE)))</f>
        <v>0</v>
      </c>
      <c r="AF86" s="20">
        <f>IF(AND(ISNA(Z85),ISNA(Z86)),0,IF(ISNA(Z86),0,-VLOOKUP(N78&amp;" "&amp;B85,[1]UITSLAGEN!$N$6:$S$113,5,FALSE))+IF(ISNA(Z85),0,VLOOKUP(B85&amp;" "&amp;N78,[1]UITSLAGEN!$N$6:$S$113,5,FALSE)))</f>
        <v>0</v>
      </c>
    </row>
    <row r="87" spans="2:32" ht="30" customHeight="1">
      <c r="B87" s="196" t="s">
        <v>82</v>
      </c>
      <c r="C87" s="52" t="str">
        <f>IF(ISNA(VLOOKUP(B87,[1]teams!$B$1:$C$77,2,FALSE)),"",VLOOKUP(B87,[1]teams!$B$1:$C$77,2,FALSE))</f>
        <v/>
      </c>
      <c r="D87" s="82" t="str">
        <f>AA87</f>
        <v/>
      </c>
      <c r="E87" s="3">
        <f>AA88</f>
        <v>0</v>
      </c>
      <c r="F87" s="119" t="str">
        <f>AB87</f>
        <v/>
      </c>
      <c r="G87" s="3">
        <f>AB88</f>
        <v>0</v>
      </c>
      <c r="H87" s="104" t="str">
        <f>AC87</f>
        <v/>
      </c>
      <c r="I87" s="14">
        <f>AC88</f>
        <v>0</v>
      </c>
      <c r="J87" s="190"/>
      <c r="K87" s="58"/>
      <c r="L87" s="112" t="str">
        <f>AE87</f>
        <v/>
      </c>
      <c r="M87" s="3">
        <f>AE88</f>
        <v>0</v>
      </c>
      <c r="N87" s="119" t="str">
        <f>AF87</f>
        <v/>
      </c>
      <c r="O87" s="5">
        <f>AF88</f>
        <v>0</v>
      </c>
      <c r="P87" s="192">
        <f>IF(NOT(ISTEXT(D87)),D87) +IF(NOT(ISTEXT(F87)),F87)+IF(NOT(ISTEXT(H87)),H87) +IF(NOT(ISTEXT(J87)),J87)+IF(NOT(ISTEXT(L87)),L87) +IF(NOT(ISTEXT(N87)),N87)</f>
        <v>0</v>
      </c>
      <c r="Q87" s="54">
        <f>IF(AND(E87="",G87="",I87="",K87="",M87="",O87=""),"",E87+G87+I87+K87+M87+O87)</f>
        <v>0</v>
      </c>
      <c r="R87" s="74" t="str">
        <f>IF(T87,"",RANK(S87,S81:S92,0)+T87)</f>
        <v/>
      </c>
      <c r="S87" s="20">
        <f>IF(C87="",-10000,IF(P87="","",-(RANK(P87,P81:P92,0)*1000-Q87)))</f>
        <v>-10000</v>
      </c>
      <c r="T87" s="20" t="b">
        <f>IF(C87="",TRUE)</f>
        <v>1</v>
      </c>
      <c r="U87" s="20" t="e">
        <f>VLOOKUP(B87&amp;" "&amp;D78,[1]UITSLAGEN!$N$6:$O$113,2,FALSE)</f>
        <v>#N/A</v>
      </c>
      <c r="V87" s="20" t="e">
        <f>VLOOKUP(B87&amp;" "&amp;F78,[1]UITSLAGEN!$N$6:$O$113,2,FALSE)</f>
        <v>#N/A</v>
      </c>
      <c r="W87" s="20" t="e">
        <f>VLOOKUP(B87&amp;" "&amp;H78,[1]UITSLAGEN!$N$6:$O$113,2,FALSE)</f>
        <v>#N/A</v>
      </c>
      <c r="X87" s="20" t="e">
        <f>VLOOKUP(B87&amp;" "&amp;J78,[1]UITSLAGEN!$N$6:$O$113,2,FALSE)</f>
        <v>#N/A</v>
      </c>
      <c r="Y87" s="20" t="e">
        <f>VLOOKUP(B87&amp;" "&amp;L78,[1]UITSLAGEN!$N$6:$O$113,2,FALSE)</f>
        <v>#N/A</v>
      </c>
      <c r="Z87" s="20" t="e">
        <f>VLOOKUP(B87&amp;" "&amp;N78,[1]UITSLAGEN!$N$6:$O$113,2,FALSE)</f>
        <v>#N/A</v>
      </c>
      <c r="AA87" s="20" t="str">
        <f>IF(AND(ISNA(U87),ISNA(U88)),"",IF(ISNA(U87),0,U87)+IF(ISNA(U88),0,U88))</f>
        <v/>
      </c>
      <c r="AB87" s="20" t="str">
        <f>IF(AND(ISNA(V87),ISNA(V88)),"",IF(ISNA(V87),0,V87)+IF(ISNA(V88),0,V88))</f>
        <v/>
      </c>
      <c r="AC87" s="20" t="str">
        <f>IF(AND(ISNA(W87),ISNA(W88)),"",IF(ISNA(W87),0,W87)+IF(ISNA(W88),0,W88))</f>
        <v/>
      </c>
      <c r="AE87" s="20" t="str">
        <f>IF(AND(ISNA(Y87),ISNA(Y88)),"",IF(ISNA(Y87),0,Y87)+IF(ISNA(Y88),0,Y88))</f>
        <v/>
      </c>
      <c r="AF87" s="20" t="str">
        <f>IF(AND(ISNA(Z87),ISNA(Z88)),"",IF(ISNA(Z87),0,Z87)+IF(ISNA(Z88),0,Z88))</f>
        <v/>
      </c>
    </row>
    <row r="88" spans="2:32" ht="30" customHeight="1" thickBot="1">
      <c r="B88" s="197"/>
      <c r="C88" s="55"/>
      <c r="D88" s="83"/>
      <c r="E88" s="23"/>
      <c r="F88" s="120"/>
      <c r="G88" s="23"/>
      <c r="H88" s="120"/>
      <c r="I88" s="26"/>
      <c r="J88" s="198"/>
      <c r="K88" s="56"/>
      <c r="L88" s="123"/>
      <c r="M88" s="34"/>
      <c r="N88" s="120"/>
      <c r="O88" s="24"/>
      <c r="P88" s="193"/>
      <c r="Q88" s="57"/>
      <c r="R88" s="75"/>
      <c r="U88" s="20" t="e">
        <f>VLOOKUP(D78&amp;" "&amp;B87,[1]UITSLAGEN!$N$6:$Q$113,4,FALSE)</f>
        <v>#N/A</v>
      </c>
      <c r="V88" s="20" t="e">
        <f>VLOOKUP(F78&amp;" "&amp;B87,[1]UITSLAGEN!$N$6:$Q$113,4,FALSE)</f>
        <v>#N/A</v>
      </c>
      <c r="W88" s="20" t="e">
        <f>VLOOKUP(H78&amp;" "&amp;B87,[1]UITSLAGEN!$N$6:$Q$113,4,FALSE)</f>
        <v>#N/A</v>
      </c>
      <c r="X88" s="20" t="e">
        <f>VLOOKUP(J78&amp;" "&amp;B87,[1]UITSLAGEN!$N$6:$Q$113,4,FALSE)</f>
        <v>#N/A</v>
      </c>
      <c r="Y88" s="20" t="e">
        <f>VLOOKUP(L78&amp;" "&amp;B87,[1]UITSLAGEN!$N$6:$Q$113,4,FALSE)</f>
        <v>#N/A</v>
      </c>
      <c r="Z88" s="20" t="e">
        <f>VLOOKUP(N78&amp;" "&amp;B87,[1]UITSLAGEN!$N$6:$Q$113,4,FALSE)</f>
        <v>#N/A</v>
      </c>
      <c r="AA88" s="20">
        <f>IF(AND(ISNA(U87),ISNA(U88)),0,IF(ISNA(U88),0,-VLOOKUP(D78&amp;" "&amp;B87,[1]UITSLAGEN!$N$6:$S$113,5,FALSE))+IF(ISNA(U87),0,VLOOKUP(B87&amp;" "&amp;D78,[1]UITSLAGEN!$N$6:$S$113,5,FALSE)))</f>
        <v>0</v>
      </c>
      <c r="AB88" s="20">
        <f>IF(AND(ISNA(V87),ISNA(V88)),0,IF(ISNA(V88),0,-VLOOKUP(F78&amp;" "&amp;B87,[1]UITSLAGEN!$N$6:$S$113,5,FALSE))+IF(ISNA(V87),0,VLOOKUP(B87&amp;" "&amp;F78,[1]UITSLAGEN!$N$6:$S$113,5,FALSE)))</f>
        <v>0</v>
      </c>
      <c r="AC88" s="20">
        <f>IF(AND(ISNA(W87),ISNA(W88)),0,IF(ISNA(W88),0,-VLOOKUP(H78&amp;" "&amp;B87,[1]UITSLAGEN!$N$6:$S$113,5,FALSE))+IF(ISNA(W87),0,VLOOKUP(B87&amp;" "&amp;H78,[1]UITSLAGEN!$N$6:$S$113,5,FALSE)))</f>
        <v>0</v>
      </c>
      <c r="AE88" s="20">
        <f>IF(AND(ISNA(Y87),ISNA(Y88)),0,IF(ISNA(Y88),0,-VLOOKUP(L78&amp;" "&amp;B87,[1]UITSLAGEN!$N$6:$S$113,5,FALSE))+IF(ISNA(Y87),0,VLOOKUP(B87&amp;" "&amp;L78,[1]UITSLAGEN!$N$6:$S$113,5,FALSE)))</f>
        <v>0</v>
      </c>
      <c r="AF88" s="20">
        <f>IF(AND(ISNA(Z87),ISNA(Z88)),0,IF(ISNA(Z88),0,-VLOOKUP(N78&amp;" "&amp;B87,[1]UITSLAGEN!$N$6:$S$113,5,FALSE))+IF(ISNA(Z87),0,VLOOKUP(B87&amp;" "&amp;N78,[1]UITSLAGEN!$N$6:$S$113,5,FALSE)))</f>
        <v>0</v>
      </c>
    </row>
    <row r="89" spans="2:32" ht="30" customHeight="1">
      <c r="B89" s="196" t="s">
        <v>83</v>
      </c>
      <c r="C89" s="52" t="str">
        <f>IF(ISNA(VLOOKUP(B89,[1]teams!$B$1:$C$77,2,FALSE)),"",VLOOKUP(B89,[1]teams!$B$1:$C$77,2,FALSE))</f>
        <v/>
      </c>
      <c r="D89" s="82" t="str">
        <f>AA89</f>
        <v/>
      </c>
      <c r="E89" s="3">
        <f>AA90</f>
        <v>0</v>
      </c>
      <c r="F89" s="119" t="str">
        <f>AB89</f>
        <v/>
      </c>
      <c r="G89" s="3">
        <f>AB90</f>
        <v>0</v>
      </c>
      <c r="H89" s="119" t="str">
        <f>AC89</f>
        <v/>
      </c>
      <c r="I89" s="3">
        <f>AC90</f>
        <v>0</v>
      </c>
      <c r="J89" s="104" t="str">
        <f>AD89</f>
        <v/>
      </c>
      <c r="K89" s="14">
        <f>AD90</f>
        <v>0</v>
      </c>
      <c r="L89" s="190"/>
      <c r="M89" s="58"/>
      <c r="N89" s="112" t="str">
        <f>AF89</f>
        <v/>
      </c>
      <c r="O89" s="5">
        <f>AF90</f>
        <v>0</v>
      </c>
      <c r="P89" s="192">
        <f>IF(NOT(ISTEXT(D89)),D89) +IF(NOT(ISTEXT(F89)),F89)+IF(NOT(ISTEXT(H89)),H89) +IF(NOT(ISTEXT(J89)),J89)+IF(NOT(ISTEXT(L89)),L89) +IF(NOT(ISTEXT(N89)),N89)</f>
        <v>0</v>
      </c>
      <c r="Q89" s="54">
        <f>IF(AND(E89="",G89="",I89="",K89="",M89="",O89=""),"",E89+G89+I89+K89+M89+O89)</f>
        <v>0</v>
      </c>
      <c r="R89" s="74" t="str">
        <f>IF(T89,"",RANK(S89,S81:S92,0)+T89)</f>
        <v/>
      </c>
      <c r="S89" s="20">
        <f>IF(C89="",-10000,IF(P89="","",-(RANK(P89,P81:P92,0)*1000-Q89)))</f>
        <v>-10000</v>
      </c>
      <c r="T89" s="20" t="b">
        <f>IF(C89="",TRUE)</f>
        <v>1</v>
      </c>
      <c r="U89" s="20" t="e">
        <f>VLOOKUP(B89&amp;" "&amp;D78,[1]UITSLAGEN!$N$6:$O$113,2,FALSE)</f>
        <v>#N/A</v>
      </c>
      <c r="V89" s="20" t="e">
        <f>VLOOKUP(B89&amp;" "&amp;F78,[1]UITSLAGEN!$N$6:$O$113,2,FALSE)</f>
        <v>#N/A</v>
      </c>
      <c r="W89" s="20" t="e">
        <f>VLOOKUP(B89&amp;" "&amp;H78,[1]UITSLAGEN!$N$6:$O$113,2,FALSE)</f>
        <v>#N/A</v>
      </c>
      <c r="X89" s="20" t="e">
        <f>VLOOKUP(B89&amp;" "&amp;J78,[1]UITSLAGEN!$N$6:$O$113,2,FALSE)</f>
        <v>#N/A</v>
      </c>
      <c r="Y89" s="20" t="e">
        <f>VLOOKUP(B89&amp;" "&amp;L78,[1]UITSLAGEN!$N$6:$O$113,2,FALSE)</f>
        <v>#N/A</v>
      </c>
      <c r="Z89" s="20" t="e">
        <f>VLOOKUP(B89&amp;" "&amp;N78,[1]UITSLAGEN!$N$6:$O$113,2,FALSE)</f>
        <v>#N/A</v>
      </c>
      <c r="AA89" s="20" t="str">
        <f>IF(AND(ISNA(U89),ISNA(U90)),"",IF(ISNA(U89),0,U89)+IF(ISNA(U90),0,U90))</f>
        <v/>
      </c>
      <c r="AB89" s="20" t="str">
        <f>IF(AND(ISNA(V89),ISNA(V90)),"",IF(ISNA(V89),0,V89)+IF(ISNA(V90),0,V90))</f>
        <v/>
      </c>
      <c r="AC89" s="20" t="str">
        <f>IF(AND(ISNA(W89),ISNA(W90)),"",IF(ISNA(W89),0,W89)+IF(ISNA(W90),0,W90))</f>
        <v/>
      </c>
      <c r="AD89" s="20" t="str">
        <f>IF(AND(ISNA(X89),ISNA(X90)),"",IF(ISNA(X89),0,X89)+IF(ISNA(X90),0,X90))</f>
        <v/>
      </c>
      <c r="AF89" s="20" t="str">
        <f>IF(AND(ISNA(Z89),ISNA(Z90)),"",IF(ISNA(Z89),0,Z89)+IF(ISNA(Z90),0,Z90))</f>
        <v/>
      </c>
    </row>
    <row r="90" spans="2:32" ht="30" customHeight="1" thickBot="1">
      <c r="B90" s="197"/>
      <c r="C90" s="55"/>
      <c r="D90" s="83"/>
      <c r="E90" s="23"/>
      <c r="F90" s="120"/>
      <c r="G90" s="23"/>
      <c r="H90" s="120"/>
      <c r="I90" s="23"/>
      <c r="J90" s="120"/>
      <c r="K90" s="26"/>
      <c r="L90" s="198"/>
      <c r="M90" s="56"/>
      <c r="N90" s="123"/>
      <c r="O90" s="45"/>
      <c r="P90" s="193"/>
      <c r="Q90" s="57"/>
      <c r="R90" s="75"/>
      <c r="U90" s="20" t="e">
        <f>VLOOKUP(D78&amp;" "&amp;B89,[1]UITSLAGEN!$N$6:$Q$113,4,FALSE)</f>
        <v>#N/A</v>
      </c>
      <c r="V90" s="20" t="e">
        <f>VLOOKUP(F78&amp;" "&amp;B89,[1]UITSLAGEN!$N$6:$Q$113,4,FALSE)</f>
        <v>#N/A</v>
      </c>
      <c r="W90" s="20" t="e">
        <f>VLOOKUP(H78&amp;" "&amp;B89,[1]UITSLAGEN!$N$6:$Q$113,4,FALSE)</f>
        <v>#N/A</v>
      </c>
      <c r="X90" s="20" t="e">
        <f>VLOOKUP(J78&amp;" "&amp;B89,[1]UITSLAGEN!$N$6:$Q$113,4,FALSE)</f>
        <v>#N/A</v>
      </c>
      <c r="Y90" s="20" t="e">
        <f>VLOOKUP(L78&amp;" "&amp;B89,[1]UITSLAGEN!$N$6:$Q$113,4,FALSE)</f>
        <v>#N/A</v>
      </c>
      <c r="Z90" s="20" t="e">
        <f>VLOOKUP(N78&amp;" "&amp;B89,[1]UITSLAGEN!$N$6:$Q$113,4,FALSE)</f>
        <v>#N/A</v>
      </c>
      <c r="AA90" s="20">
        <f>IF(AND(ISNA(U89),ISNA(U90)),0,IF(ISNA(U90),0,-VLOOKUP(D78&amp;" "&amp;B89,[1]UITSLAGEN!$N$6:$S$113,5,FALSE))+IF(ISNA(U89),0,VLOOKUP(B89&amp;" "&amp;D78,[1]UITSLAGEN!$N$6:$S$113,5,FALSE)))</f>
        <v>0</v>
      </c>
      <c r="AB90" s="20">
        <f>IF(AND(ISNA(V89),ISNA(V90)),0,IF(ISNA(V90),0,-VLOOKUP(F78&amp;" "&amp;B89,[1]UITSLAGEN!$N$6:$S$113,5,FALSE))+IF(ISNA(V89),0,VLOOKUP(B89&amp;" "&amp;F78,[1]UITSLAGEN!$N$6:$S$113,5,FALSE)))</f>
        <v>0</v>
      </c>
      <c r="AC90" s="20">
        <f>IF(AND(ISNA(W89),ISNA(W90)),0,IF(ISNA(W90),0,-VLOOKUP(H78&amp;" "&amp;B89,[1]UITSLAGEN!$N$6:$S$113,5,FALSE))+IF(ISNA(W89),0,VLOOKUP(B89&amp;" "&amp;H78,[1]UITSLAGEN!$N$6:$S$113,5,FALSE)))</f>
        <v>0</v>
      </c>
      <c r="AD90" s="20">
        <f>IF(AND(ISNA(X89),ISNA(X90)),0,IF(ISNA(X90),0,-VLOOKUP(J78&amp;" "&amp;B89,[1]UITSLAGEN!$N$6:$S$113,5,FALSE))+IF(ISNA(X89),0,VLOOKUP(B89&amp;" "&amp;J78,[1]UITSLAGEN!$N$6:$S$113,5,FALSE)))</f>
        <v>0</v>
      </c>
      <c r="AF90" s="20">
        <f>IF(AND(ISNA(Z89),ISNA(Z90)),0,IF(ISNA(Z90),0,-VLOOKUP(N78&amp;" "&amp;B89,[1]UITSLAGEN!$N$6:$S$113,5,FALSE))+IF(ISNA(Z89),0,VLOOKUP(B89&amp;" "&amp;N78,[1]UITSLAGEN!$N$6:$S$113,5,FALSE)))</f>
        <v>0</v>
      </c>
    </row>
    <row r="91" spans="2:32" ht="30" customHeight="1">
      <c r="B91" s="194" t="s">
        <v>84</v>
      </c>
      <c r="C91" s="52" t="str">
        <f>IF(ISNA(VLOOKUP(B91,[1]teams!$B$1:$C$77,2,FALSE)),"",VLOOKUP(B91,[1]teams!$B$1:$C$77,2,FALSE))</f>
        <v/>
      </c>
      <c r="D91" s="117" t="str">
        <f>AA91</f>
        <v/>
      </c>
      <c r="E91" s="1">
        <f>AA92</f>
        <v>0</v>
      </c>
      <c r="F91" s="104" t="str">
        <f>AB91</f>
        <v/>
      </c>
      <c r="G91" s="1">
        <f>AB92</f>
        <v>0</v>
      </c>
      <c r="H91" s="104" t="str">
        <f>AC91</f>
        <v/>
      </c>
      <c r="I91" s="1">
        <f>AC92</f>
        <v>0</v>
      </c>
      <c r="J91" s="104" t="str">
        <f>AD91</f>
        <v/>
      </c>
      <c r="K91" s="1">
        <f>AD92</f>
        <v>0</v>
      </c>
      <c r="L91" s="104" t="str">
        <f>AE91</f>
        <v/>
      </c>
      <c r="M91" s="14">
        <f>AE92</f>
        <v>0</v>
      </c>
      <c r="N91" s="190"/>
      <c r="O91" s="58"/>
      <c r="P91" s="192">
        <f>IF(NOT(ISTEXT(D91)),D91) +IF(NOT(ISTEXT(F91)),F91)+IF(NOT(ISTEXT(H91)),H91) +IF(NOT(ISTEXT(J91)),J91)+IF(NOT(ISTEXT(L91)),L91) +IF(NOT(ISTEXT(N91)),N91)</f>
        <v>0</v>
      </c>
      <c r="Q91" s="54">
        <f>IF(AND(E91="",G91="",I91="",K91="",M91="",O91=""),"",E91+G91+I91+K91+M91+O91)</f>
        <v>0</v>
      </c>
      <c r="R91" s="74" t="str">
        <f>IF(T91,"",RANK(S91,S81:S92,0)+T91)</f>
        <v/>
      </c>
      <c r="S91" s="20">
        <f>IF(C91="",-10000,IF(P91="","",-(RANK(P91,P81:P92,0)*1000-Q91)))</f>
        <v>-10000</v>
      </c>
      <c r="T91" s="20" t="b">
        <f>IF(C91="",TRUE)</f>
        <v>1</v>
      </c>
      <c r="U91" s="20" t="e">
        <f>VLOOKUP(B91&amp;" "&amp;D78,[1]UITSLAGEN!$N$6:$O$113,2,FALSE)</f>
        <v>#N/A</v>
      </c>
      <c r="V91" s="20" t="e">
        <f>VLOOKUP(B91&amp;" "&amp;F78,[1]UITSLAGEN!$N$6:$O$113,2,FALSE)</f>
        <v>#N/A</v>
      </c>
      <c r="W91" s="20" t="e">
        <f>VLOOKUP(B91&amp;" "&amp;H78,[1]UITSLAGEN!$N$6:$O$113,2,FALSE)</f>
        <v>#N/A</v>
      </c>
      <c r="X91" s="20" t="e">
        <f>VLOOKUP(B91&amp;" "&amp;J78,[1]UITSLAGEN!$N$6:$O$113,2,FALSE)</f>
        <v>#N/A</v>
      </c>
      <c r="Y91" s="20" t="e">
        <f>VLOOKUP(B91&amp;" "&amp;L78,[1]UITSLAGEN!$N$6:$O$113,2,FALSE)</f>
        <v>#N/A</v>
      </c>
      <c r="Z91" s="20" t="e">
        <f>VLOOKUP(B91&amp;" "&amp;N78,[1]UITSLAGEN!$N$6:$O$113,2,FALSE)</f>
        <v>#N/A</v>
      </c>
      <c r="AA91" s="20" t="str">
        <f>IF(AND(ISNA(U91),ISNA(U92)),"",IF(ISNA(U91),0,U91)+IF(ISNA(U92),0,U92))</f>
        <v/>
      </c>
      <c r="AB91" s="20" t="str">
        <f>IF(AND(ISNA(V91),ISNA(V92)),"",IF(ISNA(V91),0,V91)+IF(ISNA(V92),0,V92))</f>
        <v/>
      </c>
      <c r="AC91" s="20" t="str">
        <f>IF(AND(ISNA(W91),ISNA(W92)),"",IF(ISNA(W91),0,W91)+IF(ISNA(W92),0,W92))</f>
        <v/>
      </c>
      <c r="AD91" s="20" t="str">
        <f>IF(AND(ISNA(X91),ISNA(X92)),"",IF(ISNA(X91),0,X91)+IF(ISNA(X92),0,X92))</f>
        <v/>
      </c>
      <c r="AE91" s="20" t="str">
        <f>IF(AND(ISNA(Y91),ISNA(Y92)),"",IF(ISNA(Y91),0,Y91)+IF(ISNA(Y92),0,Y92))</f>
        <v/>
      </c>
    </row>
    <row r="92" spans="2:32" ht="30" customHeight="1" thickBot="1">
      <c r="B92" s="195"/>
      <c r="C92" s="55"/>
      <c r="D92" s="118"/>
      <c r="E92" s="30"/>
      <c r="F92" s="105"/>
      <c r="G92" s="30"/>
      <c r="H92" s="105"/>
      <c r="I92" s="30"/>
      <c r="J92" s="105"/>
      <c r="K92" s="30"/>
      <c r="L92" s="105"/>
      <c r="M92" s="29"/>
      <c r="N92" s="191"/>
      <c r="O92" s="59"/>
      <c r="P92" s="193"/>
      <c r="Q92" s="57"/>
      <c r="R92" s="75"/>
      <c r="U92" s="20" t="e">
        <f>VLOOKUP(D78&amp;" "&amp;B91,[1]UITSLAGEN!$N$6:$Q$113,4,FALSE)</f>
        <v>#N/A</v>
      </c>
      <c r="V92" s="20" t="e">
        <f>VLOOKUP(F78&amp;" "&amp;B91,[1]UITSLAGEN!$N$6:$Q$113,4,FALSE)</f>
        <v>#N/A</v>
      </c>
      <c r="W92" s="20" t="e">
        <f>VLOOKUP(H78&amp;" "&amp;B91,[1]UITSLAGEN!$N$6:$Q$113,4,FALSE)</f>
        <v>#N/A</v>
      </c>
      <c r="X92" s="20" t="e">
        <f>VLOOKUP(J78&amp;" "&amp;B91,[1]UITSLAGEN!$N$6:$Q$113,4,FALSE)</f>
        <v>#N/A</v>
      </c>
      <c r="Y92" s="20" t="e">
        <f>VLOOKUP(L78&amp;" "&amp;B91,[1]UITSLAGEN!$N$6:$Q$113,4,FALSE)</f>
        <v>#N/A</v>
      </c>
      <c r="Z92" s="20" t="e">
        <f>VLOOKUP(N78&amp;" "&amp;B91,[1]UITSLAGEN!$N$6:$Q$113,4,FALSE)</f>
        <v>#N/A</v>
      </c>
      <c r="AA92" s="20">
        <f>IF(AND(ISNA(U91),ISNA(U92)),0,IF(ISNA(U92),0,-VLOOKUP(D78&amp;" "&amp;B91,[1]UITSLAGEN!$N$6:$S$113,5,FALSE))+IF(ISNA(U91),0,VLOOKUP(B91&amp;" "&amp;D78,[1]UITSLAGEN!$N$6:$S$113,5,FALSE)))</f>
        <v>0</v>
      </c>
      <c r="AB92" s="20">
        <f>IF(AND(ISNA(V91),ISNA(V92)),0,IF(ISNA(V92),0,-VLOOKUP(F78&amp;" "&amp;B91,[1]UITSLAGEN!$N$6:$S$113,5,FALSE))+IF(ISNA(V91),0,VLOOKUP(B91&amp;" "&amp;F78,[1]UITSLAGEN!$N$6:$S$113,5,FALSE)))</f>
        <v>0</v>
      </c>
      <c r="AC92" s="20">
        <f>IF(AND(ISNA(W91),ISNA(W92)),0,IF(ISNA(W92),0,-VLOOKUP(H78&amp;" "&amp;B91,[1]UITSLAGEN!$N$6:$S$113,5,FALSE))+IF(ISNA(W91),0,VLOOKUP(B91&amp;" "&amp;H78,[1]UITSLAGEN!$N$6:$S$113,5,FALSE)))</f>
        <v>0</v>
      </c>
      <c r="AD92" s="20">
        <f>IF(AND(ISNA(X91),ISNA(X92)),0,IF(ISNA(X92),0,-VLOOKUP(J78&amp;" "&amp;B91,[1]UITSLAGEN!$N$6:$S$113,5,FALSE))+IF(ISNA(X91),0,VLOOKUP(B91&amp;" "&amp;J78,[1]UITSLAGEN!$N$6:$S$113,5,FALSE)))</f>
        <v>0</v>
      </c>
      <c r="AE92" s="20">
        <f>IF(AND(ISNA(Y91),ISNA(Y92)),0,IF(ISNA(Y92),0,-VLOOKUP(L78&amp;" "&amp;B91,[1]UITSLAGEN!$N$6:$S$113,5,FALSE))+IF(ISNA(Y91),0,VLOOKUP(B91&amp;" "&amp;L78,[1]UITSLAGEN!$N$6:$S$113,5,FALSE)))</f>
        <v>0</v>
      </c>
    </row>
    <row r="93" spans="2:32" ht="22.15" customHeight="1"/>
    <row r="94" spans="2:32" ht="22.15" customHeight="1"/>
    <row r="95" spans="2:32" ht="22.15" customHeight="1"/>
    <row r="96" spans="2:32" ht="22.15" customHeight="1"/>
    <row r="97" ht="22.15" customHeight="1"/>
    <row r="98" ht="22.15" customHeight="1"/>
    <row r="99" ht="22.15" customHeight="1"/>
    <row r="100" ht="22.15" customHeight="1"/>
    <row r="101" ht="22.15" customHeight="1"/>
    <row r="102" ht="22.15" customHeight="1"/>
    <row r="103" ht="22.15" customHeight="1"/>
    <row r="104" ht="22.15" customHeight="1"/>
    <row r="105" ht="22.15" customHeight="1"/>
    <row r="106" ht="22.15" customHeight="1"/>
    <row r="107" ht="22.15" customHeight="1"/>
    <row r="108" ht="22.15" customHeight="1"/>
    <row r="109" ht="22.15" customHeight="1"/>
    <row r="110" ht="22.15" customHeight="1"/>
    <row r="111" ht="22.15" customHeight="1"/>
    <row r="112" ht="22.15" customHeight="1"/>
    <row r="113" ht="22.15" customHeight="1"/>
    <row r="114" ht="22.15" customHeight="1"/>
    <row r="115" ht="22.15" customHeight="1"/>
    <row r="116" ht="22.15" customHeight="1"/>
    <row r="117" ht="22.15" customHeight="1"/>
    <row r="118" ht="22.15" customHeight="1"/>
    <row r="119" ht="22.15" customHeight="1"/>
    <row r="120" ht="22.15" customHeight="1"/>
    <row r="121" ht="22.15" customHeight="1"/>
    <row r="122" ht="22.15" customHeight="1"/>
    <row r="123" ht="22.15" customHeight="1"/>
    <row r="124" ht="22.15" customHeight="1"/>
    <row r="125" ht="22.15" customHeight="1"/>
    <row r="126" ht="22.15" customHeight="1"/>
    <row r="127" ht="22.15" customHeight="1"/>
    <row r="128" ht="22.15" customHeight="1"/>
    <row r="129" ht="22.15" customHeight="1"/>
    <row r="130" ht="22.15" customHeight="1"/>
    <row r="131" ht="22.15" customHeight="1"/>
    <row r="132" ht="22.15" customHeight="1"/>
    <row r="133" ht="22.15" customHeight="1"/>
    <row r="134" ht="22.15" customHeight="1"/>
    <row r="135" ht="22.15" customHeight="1"/>
    <row r="136" ht="22.15" customHeight="1"/>
    <row r="137" ht="22.15" customHeight="1"/>
    <row r="138" ht="22.15" customHeight="1"/>
    <row r="139" ht="22.15" customHeight="1"/>
    <row r="140" ht="22.15" customHeight="1"/>
    <row r="141" ht="22.15" customHeight="1"/>
    <row r="142" ht="22.15" customHeight="1"/>
    <row r="143" ht="22.15" customHeight="1"/>
    <row r="144" ht="22.15" customHeight="1"/>
    <row r="145" ht="22.15" customHeight="1"/>
    <row r="146" ht="22.15" customHeight="1"/>
    <row r="147" ht="22.15" customHeight="1"/>
    <row r="148" ht="22.15" customHeight="1"/>
    <row r="149" ht="22.15" customHeight="1"/>
    <row r="150" ht="22.15" customHeight="1"/>
    <row r="151" ht="22.15" customHeight="1"/>
    <row r="152" ht="22.15" customHeight="1"/>
    <row r="153" ht="22.15" customHeight="1"/>
    <row r="154" ht="22.15" customHeight="1"/>
    <row r="155" ht="22.15" customHeight="1"/>
    <row r="156" ht="22.15" customHeight="1"/>
    <row r="157" ht="22.15" customHeight="1"/>
    <row r="158" ht="22.15" customHeight="1"/>
    <row r="159" ht="22.15" customHeight="1"/>
    <row r="160" ht="22.15" customHeight="1"/>
    <row r="161" ht="22.15" customHeight="1"/>
    <row r="162" ht="22.15" customHeight="1"/>
    <row r="163" ht="22.15" customHeight="1"/>
    <row r="164" ht="22.15" customHeight="1"/>
    <row r="165" ht="22.15" customHeight="1"/>
    <row r="166" ht="22.15" customHeight="1"/>
    <row r="167" ht="22.15" customHeight="1"/>
    <row r="168" ht="22.15" customHeight="1"/>
    <row r="169" ht="22.15" customHeight="1"/>
    <row r="170" ht="22.15" customHeight="1"/>
    <row r="171" ht="22.15" customHeight="1"/>
    <row r="172" ht="22.15" customHeight="1"/>
    <row r="173" ht="22.15" customHeight="1"/>
    <row r="174" ht="22.15" customHeight="1"/>
    <row r="175" ht="22.15" customHeight="1"/>
    <row r="176" ht="22.15" customHeight="1"/>
    <row r="177" ht="22.15" customHeight="1"/>
    <row r="178" ht="22.15" customHeight="1"/>
    <row r="179" ht="22.15" customHeight="1"/>
    <row r="180" ht="22.15" customHeight="1"/>
    <row r="181" ht="22.15" customHeight="1"/>
    <row r="182" ht="22.15" customHeight="1"/>
    <row r="183" ht="22.15" customHeight="1"/>
    <row r="184" ht="22.15" customHeight="1"/>
    <row r="185" ht="22.15" customHeight="1"/>
    <row r="186" ht="22.15" customHeight="1"/>
    <row r="187" ht="22.15" customHeight="1"/>
    <row r="188" ht="22.15" customHeight="1"/>
    <row r="189" ht="22.15" customHeight="1"/>
    <row r="190" ht="22.15" customHeight="1"/>
    <row r="191" ht="22.15" customHeight="1"/>
    <row r="192" ht="22.15" customHeight="1"/>
    <row r="193" ht="22.15" customHeight="1"/>
    <row r="194" ht="22.15" customHeight="1"/>
    <row r="195" ht="22.15" customHeight="1"/>
    <row r="196" ht="22.15" customHeight="1"/>
    <row r="197" ht="22.15" customHeight="1"/>
    <row r="198" ht="22.15" customHeight="1"/>
    <row r="199" ht="22.15" customHeight="1"/>
    <row r="200" ht="22.15" customHeight="1"/>
    <row r="201" ht="22.15" customHeight="1"/>
    <row r="202" ht="22.15" customHeight="1"/>
    <row r="203" ht="22.15" customHeight="1"/>
    <row r="204" ht="22.15" customHeight="1"/>
    <row r="205" ht="22.15" customHeight="1"/>
    <row r="206" ht="22.15" customHeight="1"/>
    <row r="207" ht="22.15" customHeight="1"/>
    <row r="208" ht="22.15" customHeight="1"/>
    <row r="209" ht="22.15" customHeight="1"/>
    <row r="210" ht="22.15" customHeight="1"/>
    <row r="211" ht="22.15" customHeight="1"/>
    <row r="212" ht="22.15" customHeight="1"/>
    <row r="213" ht="22.15" customHeight="1"/>
    <row r="214" ht="22.15" customHeight="1"/>
    <row r="215" ht="22.15" customHeight="1"/>
    <row r="216" ht="22.15" customHeight="1"/>
    <row r="217" ht="22.15" customHeight="1"/>
    <row r="218" ht="22.15" customHeight="1"/>
    <row r="219" ht="22.15" customHeight="1"/>
    <row r="220" ht="22.15" customHeight="1"/>
    <row r="221" ht="22.15" customHeight="1"/>
    <row r="222" ht="22.15" customHeight="1"/>
    <row r="223" ht="22.15" customHeight="1"/>
    <row r="224" ht="22.15" customHeight="1"/>
  </sheetData>
  <mergeCells count="401">
    <mergeCell ref="L2:M3"/>
    <mergeCell ref="N2:O3"/>
    <mergeCell ref="P2:Q3"/>
    <mergeCell ref="R2:R3"/>
    <mergeCell ref="B4:B5"/>
    <mergeCell ref="D4:D5"/>
    <mergeCell ref="F4:F5"/>
    <mergeCell ref="H4:H5"/>
    <mergeCell ref="J4:J5"/>
    <mergeCell ref="L4:L5"/>
    <mergeCell ref="B2:B3"/>
    <mergeCell ref="C2:C3"/>
    <mergeCell ref="D2:E3"/>
    <mergeCell ref="F2:G3"/>
    <mergeCell ref="H2:I3"/>
    <mergeCell ref="J2:K3"/>
    <mergeCell ref="N4:N5"/>
    <mergeCell ref="P4:P5"/>
    <mergeCell ref="R4:R5"/>
    <mergeCell ref="B6:B7"/>
    <mergeCell ref="D6:D7"/>
    <mergeCell ref="F6:F7"/>
    <mergeCell ref="H6:H7"/>
    <mergeCell ref="J6:J7"/>
    <mergeCell ref="L6:L7"/>
    <mergeCell ref="N6:N7"/>
    <mergeCell ref="P6:P7"/>
    <mergeCell ref="R6:R7"/>
    <mergeCell ref="B8:B9"/>
    <mergeCell ref="D8:D9"/>
    <mergeCell ref="F8:F9"/>
    <mergeCell ref="H8:H9"/>
    <mergeCell ref="J8:J9"/>
    <mergeCell ref="L8:L9"/>
    <mergeCell ref="N8:N9"/>
    <mergeCell ref="P8:P9"/>
    <mergeCell ref="R8:R9"/>
    <mergeCell ref="B10:B11"/>
    <mergeCell ref="D10:D11"/>
    <mergeCell ref="F10:F11"/>
    <mergeCell ref="H10:H11"/>
    <mergeCell ref="J10:J11"/>
    <mergeCell ref="L10:L11"/>
    <mergeCell ref="N10:N11"/>
    <mergeCell ref="P10:P11"/>
    <mergeCell ref="R10:R11"/>
    <mergeCell ref="N12:N13"/>
    <mergeCell ref="P12:P13"/>
    <mergeCell ref="R12:R13"/>
    <mergeCell ref="B14:B15"/>
    <mergeCell ref="D14:D15"/>
    <mergeCell ref="F14:F15"/>
    <mergeCell ref="H14:H15"/>
    <mergeCell ref="J14:J15"/>
    <mergeCell ref="L14:L15"/>
    <mergeCell ref="N14:N15"/>
    <mergeCell ref="B12:B13"/>
    <mergeCell ref="D12:D13"/>
    <mergeCell ref="F12:F13"/>
    <mergeCell ref="H12:H13"/>
    <mergeCell ref="J12:J13"/>
    <mergeCell ref="L12:L13"/>
    <mergeCell ref="P14:P15"/>
    <mergeCell ref="R14:R15"/>
    <mergeCell ref="B17:B18"/>
    <mergeCell ref="C17:C18"/>
    <mergeCell ref="D17:E18"/>
    <mergeCell ref="F17:G18"/>
    <mergeCell ref="H17:I18"/>
    <mergeCell ref="J17:K18"/>
    <mergeCell ref="L17:M18"/>
    <mergeCell ref="N17:O18"/>
    <mergeCell ref="P17:Q18"/>
    <mergeCell ref="R17:R18"/>
    <mergeCell ref="B19:B20"/>
    <mergeCell ref="D19:D20"/>
    <mergeCell ref="F19:F20"/>
    <mergeCell ref="H19:H20"/>
    <mergeCell ref="J19:J20"/>
    <mergeCell ref="L19:L20"/>
    <mergeCell ref="N19:N20"/>
    <mergeCell ref="P19:P20"/>
    <mergeCell ref="R19:R20"/>
    <mergeCell ref="B21:B22"/>
    <mergeCell ref="D21:D22"/>
    <mergeCell ref="F21:F22"/>
    <mergeCell ref="H21:H22"/>
    <mergeCell ref="J21:J22"/>
    <mergeCell ref="L21:L22"/>
    <mergeCell ref="N21:N22"/>
    <mergeCell ref="P21:P22"/>
    <mergeCell ref="R21:R22"/>
    <mergeCell ref="N23:N24"/>
    <mergeCell ref="P23:P24"/>
    <mergeCell ref="R23:R24"/>
    <mergeCell ref="B25:B26"/>
    <mergeCell ref="D25:D26"/>
    <mergeCell ref="F25:F26"/>
    <mergeCell ref="H25:H26"/>
    <mergeCell ref="J25:J26"/>
    <mergeCell ref="L25:L26"/>
    <mergeCell ref="N25:N26"/>
    <mergeCell ref="B23:B24"/>
    <mergeCell ref="D23:D24"/>
    <mergeCell ref="F23:F24"/>
    <mergeCell ref="H23:H24"/>
    <mergeCell ref="J23:J24"/>
    <mergeCell ref="L23:L24"/>
    <mergeCell ref="P25:P26"/>
    <mergeCell ref="R25:R26"/>
    <mergeCell ref="B27:B28"/>
    <mergeCell ref="D27:D28"/>
    <mergeCell ref="F27:F28"/>
    <mergeCell ref="H27:H28"/>
    <mergeCell ref="J27:J28"/>
    <mergeCell ref="L27:L28"/>
    <mergeCell ref="N27:N28"/>
    <mergeCell ref="P27:P28"/>
    <mergeCell ref="R27:R28"/>
    <mergeCell ref="B29:B30"/>
    <mergeCell ref="D29:D30"/>
    <mergeCell ref="F29:F30"/>
    <mergeCell ref="H29:H30"/>
    <mergeCell ref="J29:J30"/>
    <mergeCell ref="L29:L30"/>
    <mergeCell ref="N29:N30"/>
    <mergeCell ref="P29:P30"/>
    <mergeCell ref="R29:R30"/>
    <mergeCell ref="L32:M33"/>
    <mergeCell ref="N32:O33"/>
    <mergeCell ref="P32:Q33"/>
    <mergeCell ref="R32:R33"/>
    <mergeCell ref="B34:B35"/>
    <mergeCell ref="D34:D35"/>
    <mergeCell ref="F34:F35"/>
    <mergeCell ref="H34:H35"/>
    <mergeCell ref="J34:J35"/>
    <mergeCell ref="L34:L35"/>
    <mergeCell ref="B32:B33"/>
    <mergeCell ref="C32:C33"/>
    <mergeCell ref="D32:E33"/>
    <mergeCell ref="F32:G33"/>
    <mergeCell ref="H32:I33"/>
    <mergeCell ref="J32:K33"/>
    <mergeCell ref="N34:N35"/>
    <mergeCell ref="P34:P35"/>
    <mergeCell ref="R34:R35"/>
    <mergeCell ref="B36:B37"/>
    <mergeCell ref="D36:D37"/>
    <mergeCell ref="F36:F37"/>
    <mergeCell ref="H36:H37"/>
    <mergeCell ref="J36:J37"/>
    <mergeCell ref="L36:L37"/>
    <mergeCell ref="N36:N37"/>
    <mergeCell ref="P36:P37"/>
    <mergeCell ref="R36:R37"/>
    <mergeCell ref="B38:B39"/>
    <mergeCell ref="D38:D39"/>
    <mergeCell ref="F38:F39"/>
    <mergeCell ref="H38:H39"/>
    <mergeCell ref="J38:J39"/>
    <mergeCell ref="L38:L39"/>
    <mergeCell ref="N38:N39"/>
    <mergeCell ref="P38:P39"/>
    <mergeCell ref="R38:R39"/>
    <mergeCell ref="B40:B41"/>
    <mergeCell ref="D40:D41"/>
    <mergeCell ref="F40:F41"/>
    <mergeCell ref="H40:H41"/>
    <mergeCell ref="J40:J41"/>
    <mergeCell ref="L40:L41"/>
    <mergeCell ref="N40:N41"/>
    <mergeCell ref="P40:P41"/>
    <mergeCell ref="R40:R41"/>
    <mergeCell ref="N42:N43"/>
    <mergeCell ref="P42:P43"/>
    <mergeCell ref="R42:R43"/>
    <mergeCell ref="B44:B45"/>
    <mergeCell ref="D44:D45"/>
    <mergeCell ref="F44:F45"/>
    <mergeCell ref="H44:H45"/>
    <mergeCell ref="J44:J45"/>
    <mergeCell ref="L44:L45"/>
    <mergeCell ref="N44:N45"/>
    <mergeCell ref="B42:B43"/>
    <mergeCell ref="D42:D43"/>
    <mergeCell ref="F42:F43"/>
    <mergeCell ref="H42:H43"/>
    <mergeCell ref="J42:J43"/>
    <mergeCell ref="L42:L43"/>
    <mergeCell ref="P44:P45"/>
    <mergeCell ref="R44:R45"/>
    <mergeCell ref="B47:B48"/>
    <mergeCell ref="C47:C48"/>
    <mergeCell ref="D47:E48"/>
    <mergeCell ref="F47:G48"/>
    <mergeCell ref="H47:I48"/>
    <mergeCell ref="J47:K48"/>
    <mergeCell ref="L47:M48"/>
    <mergeCell ref="N47:O48"/>
    <mergeCell ref="P47:Q48"/>
    <mergeCell ref="R47:R48"/>
    <mergeCell ref="B49:B50"/>
    <mergeCell ref="D49:D50"/>
    <mergeCell ref="F49:F50"/>
    <mergeCell ref="H49:H50"/>
    <mergeCell ref="J49:J50"/>
    <mergeCell ref="L49:L50"/>
    <mergeCell ref="N49:N50"/>
    <mergeCell ref="P49:P50"/>
    <mergeCell ref="R49:R50"/>
    <mergeCell ref="B51:B52"/>
    <mergeCell ref="D51:D52"/>
    <mergeCell ref="F51:F52"/>
    <mergeCell ref="H51:H52"/>
    <mergeCell ref="J51:J52"/>
    <mergeCell ref="L51:L52"/>
    <mergeCell ref="N51:N52"/>
    <mergeCell ref="P51:P52"/>
    <mergeCell ref="R51:R52"/>
    <mergeCell ref="N53:N54"/>
    <mergeCell ref="P53:P54"/>
    <mergeCell ref="R53:R54"/>
    <mergeCell ref="B55:B56"/>
    <mergeCell ref="D55:D56"/>
    <mergeCell ref="F55:F56"/>
    <mergeCell ref="H55:H56"/>
    <mergeCell ref="J55:J56"/>
    <mergeCell ref="L55:L56"/>
    <mergeCell ref="N55:N56"/>
    <mergeCell ref="B53:B54"/>
    <mergeCell ref="D53:D54"/>
    <mergeCell ref="F53:F54"/>
    <mergeCell ref="H53:H54"/>
    <mergeCell ref="J53:J54"/>
    <mergeCell ref="L53:L54"/>
    <mergeCell ref="P55:P56"/>
    <mergeCell ref="R55:R56"/>
    <mergeCell ref="B57:B58"/>
    <mergeCell ref="D57:D58"/>
    <mergeCell ref="F57:F58"/>
    <mergeCell ref="H57:H58"/>
    <mergeCell ref="J57:J58"/>
    <mergeCell ref="L57:L58"/>
    <mergeCell ref="N57:N58"/>
    <mergeCell ref="P57:P58"/>
    <mergeCell ref="R57:R58"/>
    <mergeCell ref="B59:B60"/>
    <mergeCell ref="D59:D60"/>
    <mergeCell ref="F59:F60"/>
    <mergeCell ref="H59:H60"/>
    <mergeCell ref="J59:J60"/>
    <mergeCell ref="L59:L60"/>
    <mergeCell ref="N59:N60"/>
    <mergeCell ref="P59:P60"/>
    <mergeCell ref="R59:R60"/>
    <mergeCell ref="L62:M63"/>
    <mergeCell ref="N62:O63"/>
    <mergeCell ref="P62:Q63"/>
    <mergeCell ref="R62:S63"/>
    <mergeCell ref="T62:T63"/>
    <mergeCell ref="B64:B65"/>
    <mergeCell ref="D64:D65"/>
    <mergeCell ref="F64:F65"/>
    <mergeCell ref="H64:H65"/>
    <mergeCell ref="J64:J65"/>
    <mergeCell ref="B62:B63"/>
    <mergeCell ref="C62:C63"/>
    <mergeCell ref="D62:E63"/>
    <mergeCell ref="F62:G63"/>
    <mergeCell ref="H62:I63"/>
    <mergeCell ref="J62:K63"/>
    <mergeCell ref="L64:L65"/>
    <mergeCell ref="N64:N65"/>
    <mergeCell ref="P64:P65"/>
    <mergeCell ref="R64:R65"/>
    <mergeCell ref="T64:T65"/>
    <mergeCell ref="B66:B67"/>
    <mergeCell ref="D66:D67"/>
    <mergeCell ref="F66:F67"/>
    <mergeCell ref="H66:H67"/>
    <mergeCell ref="J66:J67"/>
    <mergeCell ref="L66:L67"/>
    <mergeCell ref="N66:N67"/>
    <mergeCell ref="P66:P67"/>
    <mergeCell ref="R66:R67"/>
    <mergeCell ref="T66:T67"/>
    <mergeCell ref="B68:B69"/>
    <mergeCell ref="D68:D69"/>
    <mergeCell ref="F68:F69"/>
    <mergeCell ref="H68:H69"/>
    <mergeCell ref="J68:J69"/>
    <mergeCell ref="L68:L69"/>
    <mergeCell ref="N68:N69"/>
    <mergeCell ref="P68:P69"/>
    <mergeCell ref="R68:R69"/>
    <mergeCell ref="T68:T69"/>
    <mergeCell ref="B70:B71"/>
    <mergeCell ref="D70:D71"/>
    <mergeCell ref="F70:F71"/>
    <mergeCell ref="H70:H71"/>
    <mergeCell ref="J70:J71"/>
    <mergeCell ref="L70:L71"/>
    <mergeCell ref="N70:N71"/>
    <mergeCell ref="P70:P71"/>
    <mergeCell ref="R70:R71"/>
    <mergeCell ref="T70:T71"/>
    <mergeCell ref="B72:B73"/>
    <mergeCell ref="D72:D73"/>
    <mergeCell ref="F72:F73"/>
    <mergeCell ref="H72:H73"/>
    <mergeCell ref="J72:J73"/>
    <mergeCell ref="L72:L73"/>
    <mergeCell ref="N72:N73"/>
    <mergeCell ref="P72:P73"/>
    <mergeCell ref="R72:R73"/>
    <mergeCell ref="T72:T73"/>
    <mergeCell ref="B74:B75"/>
    <mergeCell ref="D74:D75"/>
    <mergeCell ref="F74:F75"/>
    <mergeCell ref="H74:H75"/>
    <mergeCell ref="J74:J75"/>
    <mergeCell ref="L74:L75"/>
    <mergeCell ref="N74:N75"/>
    <mergeCell ref="P74:P75"/>
    <mergeCell ref="R74:R75"/>
    <mergeCell ref="T74:T75"/>
    <mergeCell ref="B76:B77"/>
    <mergeCell ref="D76:D77"/>
    <mergeCell ref="F76:F77"/>
    <mergeCell ref="H76:H77"/>
    <mergeCell ref="J76:J77"/>
    <mergeCell ref="L76:L77"/>
    <mergeCell ref="N76:N77"/>
    <mergeCell ref="P76:P77"/>
    <mergeCell ref="R76:R77"/>
    <mergeCell ref="T76:T77"/>
    <mergeCell ref="B79:B80"/>
    <mergeCell ref="C79:C80"/>
    <mergeCell ref="D79:E80"/>
    <mergeCell ref="F79:G80"/>
    <mergeCell ref="H79:I80"/>
    <mergeCell ref="J79:K80"/>
    <mergeCell ref="L79:M80"/>
    <mergeCell ref="N79:O80"/>
    <mergeCell ref="P79:Q80"/>
    <mergeCell ref="R79:R80"/>
    <mergeCell ref="B81:B82"/>
    <mergeCell ref="D81:D82"/>
    <mergeCell ref="F81:F82"/>
    <mergeCell ref="H81:H82"/>
    <mergeCell ref="J81:J82"/>
    <mergeCell ref="L81:L82"/>
    <mergeCell ref="N81:N82"/>
    <mergeCell ref="P81:P82"/>
    <mergeCell ref="R81:R82"/>
    <mergeCell ref="B83:B84"/>
    <mergeCell ref="D83:D84"/>
    <mergeCell ref="F83:F84"/>
    <mergeCell ref="H83:H84"/>
    <mergeCell ref="J83:J84"/>
    <mergeCell ref="L83:L84"/>
    <mergeCell ref="N83:N84"/>
    <mergeCell ref="P83:P84"/>
    <mergeCell ref="R83:R84"/>
    <mergeCell ref="B85:B86"/>
    <mergeCell ref="D85:D86"/>
    <mergeCell ref="F85:F86"/>
    <mergeCell ref="H85:H86"/>
    <mergeCell ref="J85:J86"/>
    <mergeCell ref="L85:L86"/>
    <mergeCell ref="N85:N86"/>
    <mergeCell ref="P85:P86"/>
    <mergeCell ref="R85:R86"/>
    <mergeCell ref="B87:B88"/>
    <mergeCell ref="D87:D88"/>
    <mergeCell ref="F87:F88"/>
    <mergeCell ref="H87:H88"/>
    <mergeCell ref="J87:J88"/>
    <mergeCell ref="L87:L88"/>
    <mergeCell ref="N87:N88"/>
    <mergeCell ref="P87:P88"/>
    <mergeCell ref="R87:R88"/>
    <mergeCell ref="B89:B90"/>
    <mergeCell ref="D89:D90"/>
    <mergeCell ref="F89:F90"/>
    <mergeCell ref="H89:H90"/>
    <mergeCell ref="J89:J90"/>
    <mergeCell ref="L89:L90"/>
    <mergeCell ref="N89:N90"/>
    <mergeCell ref="P89:P90"/>
    <mergeCell ref="R89:R90"/>
    <mergeCell ref="N91:N92"/>
    <mergeCell ref="P91:P92"/>
    <mergeCell ref="R91:R92"/>
    <mergeCell ref="B91:B92"/>
    <mergeCell ref="D91:D92"/>
    <mergeCell ref="F91:F92"/>
    <mergeCell ref="H91:H92"/>
    <mergeCell ref="J91:J92"/>
    <mergeCell ref="L91:L92"/>
  </mergeCells>
  <pageMargins left="0.51181102362204722" right="0" top="0.12" bottom="0.31496062992125984" header="0.31496062992125984" footer="0.31496062992125984"/>
  <pageSetup paperSize="9" scale="6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NIV.2</vt:lpstr>
      <vt:lpstr>NIV.3</vt:lpstr>
      <vt:lpstr>NIV.4</vt:lpstr>
      <vt:lpstr>NIV.6</vt:lpstr>
      <vt:lpstr>NIV.2!Afdrukbereik</vt:lpstr>
      <vt:lpstr>NIV.3!Afdrukbereik</vt:lpstr>
      <vt:lpstr>NIV.4!Afdrukbereik</vt:lpstr>
      <vt:lpstr>NIV.6!Afdrukbereik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Boersma</dc:creator>
  <cp:lastModifiedBy>ksmrs</cp:lastModifiedBy>
  <cp:lastPrinted>2020-01-24T18:38:42Z</cp:lastPrinted>
  <dcterms:created xsi:type="dcterms:W3CDTF">2018-03-13T08:18:41Z</dcterms:created>
  <dcterms:modified xsi:type="dcterms:W3CDTF">2020-01-24T18:38:50Z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5427d7df-d491-468b-9d0a-2f3a9e25674b</vt:lpwstr>
  </property>
</Properties>
</file>